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Documents\Temp\"/>
    </mc:Choice>
  </mc:AlternateContent>
  <bookViews>
    <workbookView xWindow="-120" yWindow="-120" windowWidth="29040" windowHeight="15720" tabRatio="853" activeTab="4"/>
  </bookViews>
  <sheets>
    <sheet name="Blank Weekly" sheetId="49" r:id="rId1"/>
    <sheet name="mm.dd.yy" sheetId="48" r:id="rId2"/>
    <sheet name="BOP Aff" sheetId="22" r:id="rId3"/>
    <sheet name="Well Summary" sheetId="8" r:id="rId4"/>
    <sheet name="Surf Csg Aff" sheetId="13" r:id="rId5"/>
    <sheet name="Int 1 Csg Aff" sheetId="17" r:id="rId6"/>
    <sheet name="Int 2 Csg Aff" sheetId="18" r:id="rId7"/>
    <sheet name="Prod Csg Aff" sheetId="19" r:id="rId8"/>
    <sheet name="Instructions" sheetId="3" r:id="rId9"/>
    <sheet name="Office Use" sheetId="16" state="hidden" r:id="rId10"/>
    <sheet name="Blank Weekly DNU" sheetId="50" state="hidden" r:id="rId11"/>
  </sheets>
  <definedNames>
    <definedName name="_xlnm.Print_Area" localSheetId="0">'Blank Weekly'!$A$1:$BH$58</definedName>
    <definedName name="_xlnm.Print_Area" localSheetId="10">'Blank Weekly DNU'!$A$1:$BH$58</definedName>
    <definedName name="_xlnm.Print_Area" localSheetId="2">'BOP Aff'!$A$1:$CP$41</definedName>
    <definedName name="_xlnm.Print_Area" localSheetId="5">'Int 1 Csg Aff'!$A$1:$BH$34</definedName>
    <definedName name="_xlnm.Print_Area" localSheetId="6">'Int 2 Csg Aff'!$A$1:$BH$34</definedName>
    <definedName name="_xlnm.Print_Area" localSheetId="1">mm.dd.yy!$A$1:$BH$58</definedName>
    <definedName name="_xlnm.Print_Area" localSheetId="7">'Prod Csg Aff'!$A$1:$BH$37</definedName>
    <definedName name="_xlnm.Print_Area" localSheetId="4">'Surf Csg Aff'!$A$1:$BH$34</definedName>
    <definedName name="_xlnm.Print_Area" localSheetId="3">'Well Summary'!$A$1:$CO$30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27" i="8" l="1"/>
  <c r="C46" i="50"/>
  <c r="C44" i="50" s="1"/>
  <c r="C42" i="50" s="1"/>
  <c r="C40" i="50" s="1"/>
  <c r="C38" i="50" s="1"/>
  <c r="C36" i="50" s="1"/>
  <c r="C34" i="50" s="1"/>
  <c r="C32" i="50" s="1"/>
  <c r="C30" i="50" s="1"/>
  <c r="C28" i="50" s="1"/>
  <c r="C26" i="50" s="1"/>
  <c r="C24" i="50" s="1"/>
  <c r="C22" i="50" s="1"/>
  <c r="C20" i="50" s="1"/>
  <c r="AQ16" i="50"/>
  <c r="T16" i="50"/>
  <c r="BB14" i="50"/>
  <c r="AF13" i="50"/>
  <c r="P13" i="50"/>
  <c r="A13" i="50"/>
  <c r="AW11" i="50"/>
  <c r="R11" i="50"/>
  <c r="F9" i="50"/>
  <c r="AP7" i="50"/>
  <c r="BF6" i="50"/>
  <c r="AZ6" i="50"/>
  <c r="AT6" i="50"/>
  <c r="AJ6" i="50"/>
  <c r="D6" i="50"/>
  <c r="T8" i="50" s="1"/>
  <c r="BD5" i="50"/>
  <c r="AE5" i="50"/>
  <c r="F5" i="50"/>
  <c r="AW4" i="50"/>
  <c r="B48" i="50" l="1"/>
  <c r="A48" i="50"/>
  <c r="C46" i="49" l="1"/>
  <c r="C44" i="49"/>
  <c r="C42" i="49"/>
  <c r="C40" i="49"/>
  <c r="C38" i="49"/>
  <c r="C36" i="49" s="1"/>
  <c r="C34" i="49" s="1"/>
  <c r="C32" i="49" s="1"/>
  <c r="C30" i="49" s="1"/>
  <c r="C28" i="49" s="1"/>
  <c r="C26" i="49" s="1"/>
  <c r="C24" i="49" s="1"/>
  <c r="C22" i="49" s="1"/>
  <c r="C20" i="49" s="1"/>
  <c r="AQ16" i="49"/>
  <c r="T16" i="49"/>
  <c r="BB14" i="49"/>
  <c r="AF13" i="49"/>
  <c r="P13" i="49"/>
  <c r="A13" i="49"/>
  <c r="AW11" i="49"/>
  <c r="R11" i="49"/>
  <c r="F9" i="49"/>
  <c r="AP7" i="49"/>
  <c r="BF6" i="49"/>
  <c r="AZ6" i="49"/>
  <c r="AT6" i="49"/>
  <c r="AJ6" i="49"/>
  <c r="D6" i="49"/>
  <c r="T8" i="49" s="1"/>
  <c r="BD5" i="49"/>
  <c r="AE5" i="49"/>
  <c r="F5" i="49"/>
  <c r="AW4" i="49"/>
  <c r="B48" i="49" l="1"/>
  <c r="A48" i="49"/>
  <c r="BR9" i="22" l="1"/>
  <c r="BR10" i="22"/>
  <c r="BR11" i="22"/>
  <c r="BR12" i="22"/>
  <c r="BR13" i="22"/>
  <c r="BR14" i="22"/>
  <c r="BR15" i="22"/>
  <c r="BR16" i="22"/>
  <c r="BR17" i="22"/>
  <c r="BR18" i="22"/>
  <c r="BR19" i="22"/>
  <c r="BR20" i="22"/>
  <c r="BR21" i="22"/>
  <c r="BR22" i="22"/>
  <c r="BR23" i="22"/>
  <c r="BR24" i="22"/>
  <c r="BR25" i="22"/>
  <c r="BR26" i="22"/>
  <c r="BR27" i="22"/>
  <c r="BR28" i="22"/>
  <c r="BR29" i="22"/>
  <c r="BR30" i="22"/>
  <c r="BR31" i="22"/>
  <c r="BR32" i="22"/>
  <c r="BR33" i="22"/>
  <c r="BR34" i="22"/>
  <c r="BR35" i="22"/>
  <c r="BR36" i="22"/>
  <c r="BR37" i="22"/>
  <c r="AR9" i="22"/>
  <c r="AR10" i="22"/>
  <c r="AR11" i="22"/>
  <c r="AR12" i="22"/>
  <c r="AR13" i="22"/>
  <c r="AR14" i="22"/>
  <c r="AR15" i="22"/>
  <c r="AR16" i="22"/>
  <c r="AR17" i="22"/>
  <c r="AR18" i="22"/>
  <c r="AR19" i="22"/>
  <c r="AR20" i="22"/>
  <c r="AR21" i="22"/>
  <c r="AR22" i="22"/>
  <c r="AR23" i="22"/>
  <c r="AR24" i="22"/>
  <c r="AR25" i="22"/>
  <c r="AR26" i="22"/>
  <c r="AR27" i="22"/>
  <c r="AR28" i="22"/>
  <c r="AR29" i="22"/>
  <c r="AR30" i="22"/>
  <c r="AR31" i="22"/>
  <c r="AR32" i="22"/>
  <c r="AR33" i="22"/>
  <c r="AR34" i="22"/>
  <c r="AR35" i="22"/>
  <c r="AR36" i="22"/>
  <c r="AR37" i="22"/>
  <c r="BR8" i="22"/>
  <c r="AR8" i="22"/>
  <c r="C46" i="48" l="1"/>
  <c r="C44" i="48" s="1"/>
  <c r="C42" i="48" s="1"/>
  <c r="C40" i="48" s="1"/>
  <c r="C38" i="48" s="1"/>
  <c r="C36" i="48" s="1"/>
  <c r="C34" i="48" s="1"/>
  <c r="C32" i="48" s="1"/>
  <c r="C30" i="48" s="1"/>
  <c r="C28" i="48" s="1"/>
  <c r="C26" i="48" s="1"/>
  <c r="C24" i="48" s="1"/>
  <c r="C22" i="48" s="1"/>
  <c r="C20" i="48" s="1"/>
  <c r="AQ16" i="48"/>
  <c r="T16" i="48"/>
  <c r="BB14" i="48"/>
  <c r="AF13" i="48"/>
  <c r="P13" i="48"/>
  <c r="A13" i="48"/>
  <c r="AW11" i="48"/>
  <c r="R11" i="48"/>
  <c r="F9" i="48"/>
  <c r="AP7" i="48"/>
  <c r="BF6" i="48"/>
  <c r="AZ6" i="48"/>
  <c r="AT6" i="48"/>
  <c r="AJ6" i="48"/>
  <c r="D6" i="48"/>
  <c r="T8" i="48" s="1"/>
  <c r="BD5" i="48"/>
  <c r="AE5" i="48"/>
  <c r="F5" i="48"/>
  <c r="AW4" i="48"/>
  <c r="A48" i="48" l="1"/>
  <c r="B48" i="48"/>
  <c r="AD18" i="8" l="1"/>
  <c r="X18" i="8"/>
  <c r="S18" i="8"/>
  <c r="AD19" i="8"/>
  <c r="X19" i="8"/>
  <c r="S19" i="8"/>
  <c r="M19" i="8"/>
  <c r="M18" i="8"/>
  <c r="N21" i="19" l="1"/>
  <c r="BH17" i="8" s="1"/>
  <c r="N18" i="18"/>
  <c r="BH16" i="8" s="1"/>
  <c r="N18" i="17"/>
  <c r="BH15" i="8" s="1"/>
  <c r="N18" i="13"/>
  <c r="BH14" i="8" s="1"/>
  <c r="BD5" i="22" l="1"/>
  <c r="BB4" i="22"/>
  <c r="P3" i="22"/>
  <c r="H4" i="22"/>
  <c r="BS5" i="22" l="1"/>
  <c r="E5" i="22"/>
  <c r="CM5" i="22"/>
  <c r="CK4" i="22"/>
  <c r="BF8" i="19"/>
  <c r="CD5" i="22"/>
  <c r="AZ8" i="19"/>
  <c r="AT8" i="19"/>
  <c r="AJ8" i="19"/>
  <c r="D8" i="19"/>
  <c r="BD7" i="19"/>
  <c r="AE7" i="19"/>
  <c r="AW5" i="19"/>
  <c r="F7" i="19"/>
  <c r="AV17" i="8" l="1"/>
  <c r="CB17" i="8" l="1"/>
  <c r="CB16" i="8"/>
  <c r="CB15" i="8"/>
  <c r="CB14" i="8"/>
  <c r="BT17" i="8"/>
  <c r="BT16" i="8"/>
  <c r="BT15" i="8"/>
  <c r="BT14" i="8"/>
  <c r="BN17" i="8"/>
  <c r="BN16" i="8"/>
  <c r="BN15" i="8"/>
  <c r="BN14" i="8"/>
  <c r="BB17" i="8"/>
  <c r="BB16" i="8"/>
  <c r="AV16" i="8"/>
  <c r="AP17" i="8"/>
  <c r="AP16" i="8"/>
  <c r="AJ17" i="8"/>
  <c r="AJ16" i="8"/>
  <c r="AD17" i="8"/>
  <c r="AD16" i="8"/>
  <c r="X17" i="8"/>
  <c r="X16" i="8"/>
  <c r="S17" i="8"/>
  <c r="S16" i="8"/>
  <c r="M17" i="8"/>
  <c r="M16" i="8"/>
  <c r="G17" i="8"/>
  <c r="G16" i="8"/>
  <c r="A17" i="8"/>
  <c r="A16" i="8"/>
  <c r="BB15" i="8"/>
  <c r="AV15" i="8"/>
  <c r="AP15" i="8"/>
  <c r="AJ15" i="8"/>
  <c r="AD15" i="8"/>
  <c r="X15" i="8"/>
  <c r="S15" i="8"/>
  <c r="M15" i="8"/>
  <c r="G15" i="8"/>
  <c r="A15" i="8"/>
  <c r="BB14" i="8"/>
  <c r="AV14" i="8"/>
  <c r="AP14" i="8"/>
  <c r="AJ14" i="8"/>
  <c r="X14" i="8"/>
  <c r="S14" i="8"/>
  <c r="M14" i="8"/>
  <c r="G14" i="8"/>
  <c r="A14" i="8"/>
  <c r="AD14" i="8"/>
  <c r="H4" i="19" l="1"/>
  <c r="H4" i="18"/>
  <c r="H4" i="17"/>
  <c r="H4" i="13"/>
  <c r="BF8" i="18"/>
  <c r="BF8" i="17"/>
  <c r="BF8" i="13"/>
  <c r="AZ8" i="18"/>
  <c r="AZ8" i="17"/>
  <c r="AZ8" i="13"/>
  <c r="AT8" i="18"/>
  <c r="AT8" i="17"/>
  <c r="AT8" i="13"/>
  <c r="AJ8" i="18"/>
  <c r="AJ8" i="17"/>
  <c r="AJ8" i="13"/>
  <c r="D8" i="18"/>
  <c r="D8" i="17"/>
  <c r="D8" i="13"/>
  <c r="BD7" i="18"/>
  <c r="BD7" i="17"/>
  <c r="BD7" i="13"/>
  <c r="AE7" i="18"/>
  <c r="AE7" i="17"/>
  <c r="AE7" i="13"/>
  <c r="F7" i="13"/>
  <c r="F7" i="17"/>
  <c r="F7" i="18"/>
  <c r="AW5" i="18"/>
  <c r="AW5" i="17"/>
  <c r="AW5" i="13"/>
  <c r="M20" i="8" l="1"/>
  <c r="Q31" i="19"/>
  <c r="AI31" i="19" s="1"/>
  <c r="CJ17" i="8" s="1"/>
  <c r="Q28" i="18"/>
  <c r="AI28" i="18" s="1"/>
  <c r="CJ16" i="8" s="1"/>
  <c r="Q28" i="17"/>
  <c r="AI28" i="17" s="1"/>
  <c r="CJ15" i="8" s="1"/>
  <c r="Q28" i="13" l="1"/>
  <c r="AI28" i="13" s="1"/>
  <c r="CJ14" i="8" s="1"/>
</calcChain>
</file>

<file path=xl/comments1.xml><?xml version="1.0" encoding="utf-8"?>
<comments xmlns="http://schemas.openxmlformats.org/spreadsheetml/2006/main">
  <authors>
    <author>Christopher Hinte</author>
  </authors>
  <commentList>
    <comment ref="K4" authorId="0" shapeId="0">
      <text>
        <r>
          <rPr>
            <sz val="9"/>
            <color indexed="81"/>
            <rFont val="Tahoma"/>
            <family val="2"/>
          </rPr>
          <t>"DATE OF REPORT" must always be a Monday Date in format as "mm/dd/yyyy".</t>
        </r>
      </text>
    </comment>
    <comment ref="F7" authorId="0" shapeId="0">
      <text>
        <r>
          <rPr>
            <sz val="9"/>
            <color indexed="81"/>
            <rFont val="Tahoma"/>
            <family val="2"/>
          </rPr>
          <t>"Operation" will be what is happening at report time on Monday Morning.</t>
        </r>
        <r>
          <rPr>
            <b/>
            <sz val="9"/>
            <color indexed="81"/>
            <rFont val="Tahoma"/>
            <family val="2"/>
          </rPr>
          <t xml:space="preserve">
</t>
        </r>
      </text>
    </comment>
  </commentList>
</comments>
</file>

<file path=xl/comments2.xml><?xml version="1.0" encoding="utf-8"?>
<comments xmlns="http://schemas.openxmlformats.org/spreadsheetml/2006/main">
  <authors>
    <author>Christopher Hinte</author>
  </authors>
  <commentList>
    <comment ref="K4" authorId="0" shapeId="0">
      <text>
        <r>
          <rPr>
            <sz val="9"/>
            <color indexed="81"/>
            <rFont val="Tahoma"/>
            <family val="2"/>
          </rPr>
          <t>"DATE OF REPORT" must always be a Monday Date in format as "mm/dd/yyyy".</t>
        </r>
      </text>
    </comment>
    <comment ref="F7" authorId="0" shapeId="0">
      <text>
        <r>
          <rPr>
            <sz val="9"/>
            <color indexed="81"/>
            <rFont val="Tahoma"/>
            <family val="2"/>
          </rPr>
          <t>"Operation" will be what is happening at report time on Monday Morning.</t>
        </r>
        <r>
          <rPr>
            <b/>
            <sz val="9"/>
            <color indexed="81"/>
            <rFont val="Tahoma"/>
            <family val="2"/>
          </rPr>
          <t xml:space="preserve">
</t>
        </r>
      </text>
    </comment>
  </commentList>
</comments>
</file>

<file path=xl/comments3.xml><?xml version="1.0" encoding="utf-8"?>
<comments xmlns="http://schemas.openxmlformats.org/spreadsheetml/2006/main">
  <authors>
    <author>Christopher Hinte</author>
  </authors>
  <commentList>
    <comment ref="K4" authorId="0" shapeId="0">
      <text>
        <r>
          <rPr>
            <sz val="9"/>
            <color indexed="81"/>
            <rFont val="Tahoma"/>
            <family val="2"/>
          </rPr>
          <t>"DATE OF REPORT" must always be a Monday Date in format as "mm/dd/yyyy".</t>
        </r>
      </text>
    </comment>
    <comment ref="F7" authorId="0" shapeId="0">
      <text>
        <r>
          <rPr>
            <sz val="9"/>
            <color indexed="81"/>
            <rFont val="Tahoma"/>
            <family val="2"/>
          </rPr>
          <t>"Operation" will be what is happening at report time on Monday Morning.</t>
        </r>
        <r>
          <rPr>
            <b/>
            <sz val="9"/>
            <color indexed="81"/>
            <rFont val="Tahoma"/>
            <family val="2"/>
          </rPr>
          <t xml:space="preserve">
</t>
        </r>
      </text>
    </comment>
  </commentList>
</comments>
</file>

<file path=xl/sharedStrings.xml><?xml version="1.0" encoding="utf-8"?>
<sst xmlns="http://schemas.openxmlformats.org/spreadsheetml/2006/main" count="1177" uniqueCount="508">
  <si>
    <t>Parish:</t>
  </si>
  <si>
    <t>Field:</t>
  </si>
  <si>
    <t>Last BOP Pressure Test Date:</t>
  </si>
  <si>
    <r>
      <rPr>
        <b/>
        <u/>
        <sz val="11"/>
        <rFont val="Times New Roman"/>
        <family val="1"/>
      </rPr>
      <t>Casing/Packers/Tubing/Liners</t>
    </r>
    <r>
      <rPr>
        <sz val="11"/>
        <rFont val="Times New Roman"/>
        <family val="1"/>
      </rPr>
      <t xml:space="preserve"> - All must be reported to this office</t>
    </r>
  </si>
  <si>
    <t>Last BOP Function Test Date:</t>
  </si>
  <si>
    <t>Operator Representative Name:</t>
  </si>
  <si>
    <t>Phone #:</t>
  </si>
  <si>
    <t>Hole Size:</t>
  </si>
  <si>
    <t>Email Instructions:</t>
  </si>
  <si>
    <t>SPUD DATE:</t>
  </si>
  <si>
    <t>DATE WORK DONE:</t>
  </si>
  <si>
    <t xml:space="preserve">WELL SERIAL NUMBER: </t>
  </si>
  <si>
    <t>Operator:</t>
  </si>
  <si>
    <t>Well Name:</t>
  </si>
  <si>
    <t>If used pipe, was pipe tested:</t>
  </si>
  <si>
    <t>Describe Test:</t>
  </si>
  <si>
    <t>Hole Depth:</t>
  </si>
  <si>
    <t>feet</t>
  </si>
  <si>
    <t>inches</t>
  </si>
  <si>
    <t>LEAD SLURRY:</t>
  </si>
  <si>
    <t>MID SLURRY:</t>
  </si>
  <si>
    <t>Sacks</t>
  </si>
  <si>
    <t>ppg</t>
  </si>
  <si>
    <t>TAIL SLURRY:</t>
  </si>
  <si>
    <t>TOP OFF/DV TOOL:</t>
  </si>
  <si>
    <t>Total sacks of cement used:</t>
  </si>
  <si>
    <t>Method of cementing:</t>
  </si>
  <si>
    <t>psig</t>
  </si>
  <si>
    <t>Top of Cement:</t>
  </si>
  <si>
    <t>Calculated or Verified:</t>
  </si>
  <si>
    <t>Total time set:</t>
  </si>
  <si>
    <t>hrs.</t>
  </si>
  <si>
    <t>(minimum 12 hrs)</t>
  </si>
  <si>
    <t>Remarks (circulated / DV tools used):</t>
  </si>
  <si>
    <t>Date of Test:</t>
  </si>
  <si>
    <t>(Max. 10% Drop)</t>
  </si>
  <si>
    <t>Pressure Drop:</t>
  </si>
  <si>
    <t>Percent Drop:</t>
  </si>
  <si>
    <t>Test Fluid:</t>
  </si>
  <si>
    <t>Weight</t>
  </si>
  <si>
    <t>Remarks:</t>
  </si>
  <si>
    <t>Date</t>
  </si>
  <si>
    <t>Operator Representative Name</t>
  </si>
  <si>
    <t>DATE OF REPORT:</t>
  </si>
  <si>
    <t>"SHREVEPORT DISTRICT" AFFIDAVIT OF TEST OF CASING IN WELL</t>
  </si>
  <si>
    <t>"SHREVEPORT DISTRICT" WELL SUMMARY</t>
  </si>
  <si>
    <t>OPERATOR:</t>
  </si>
  <si>
    <t>WELL NAME:</t>
  </si>
  <si>
    <t>FIELD:</t>
  </si>
  <si>
    <t>RANGE:</t>
  </si>
  <si>
    <t>TOWNSHIP:</t>
  </si>
  <si>
    <t>SECTION:</t>
  </si>
  <si>
    <t>PARISH:</t>
  </si>
  <si>
    <t>RIG NAME:</t>
  </si>
  <si>
    <t>RIG PHONE:</t>
  </si>
  <si>
    <t>CONTACT PERSON(S):</t>
  </si>
  <si>
    <t>Natchitoches</t>
  </si>
  <si>
    <t>Drop Down Lists:</t>
  </si>
  <si>
    <t>Cement Verification</t>
  </si>
  <si>
    <t>Visually Verified</t>
  </si>
  <si>
    <t>Calculated</t>
  </si>
  <si>
    <t>CBL</t>
  </si>
  <si>
    <t>Other</t>
  </si>
  <si>
    <t>Parish</t>
  </si>
  <si>
    <t>Bossier</t>
  </si>
  <si>
    <t>Caddo</t>
  </si>
  <si>
    <t>Webster</t>
  </si>
  <si>
    <t>Caldwell</t>
  </si>
  <si>
    <t>Jackson</t>
  </si>
  <si>
    <t>Bienville</t>
  </si>
  <si>
    <t>Lincoln</t>
  </si>
  <si>
    <t>Winn</t>
  </si>
  <si>
    <t>De Soto</t>
  </si>
  <si>
    <t>Red River</t>
  </si>
  <si>
    <t>Claiborne</t>
  </si>
  <si>
    <t>Union</t>
  </si>
  <si>
    <t>Vernon</t>
  </si>
  <si>
    <t>Sabine</t>
  </si>
  <si>
    <t>Tapered String:</t>
  </si>
  <si>
    <t>Initial gauge pressure of casing:</t>
  </si>
  <si>
    <t>Final gauge pressure at end of 30 minutes:</t>
  </si>
  <si>
    <t>Sec:</t>
  </si>
  <si>
    <t>Twp:</t>
  </si>
  <si>
    <t>Rng:</t>
  </si>
  <si>
    <t>Future Activity</t>
  </si>
  <si>
    <t>Tues. 6:00 AM</t>
  </si>
  <si>
    <t>Wed. 6:00 AM</t>
  </si>
  <si>
    <t>Thurs. 6:00 AM</t>
  </si>
  <si>
    <t>Fri. 6:00 AM</t>
  </si>
  <si>
    <t>Sat. 6:00 AM</t>
  </si>
  <si>
    <t>Sun. 6:00 AM</t>
  </si>
  <si>
    <t>Mon. 6:00 AM</t>
  </si>
  <si>
    <t>Any questions regarding this sheet can be sent to Chris Hinte (318-676-5227, christopher.hinte@la.gov)</t>
  </si>
  <si>
    <t>Notes:</t>
  </si>
  <si>
    <t>Operation:</t>
  </si>
  <si>
    <t>Drilling</t>
  </si>
  <si>
    <t>"SHREVEPORT DISTRICT" WEEKLY PROGRESS REPORT</t>
  </si>
  <si>
    <t>Operations Suspended</t>
  </si>
  <si>
    <t>WEEKLY ACTIVITY SUMMARY</t>
  </si>
  <si>
    <t>Flowback</t>
  </si>
  <si>
    <t>Drillout</t>
  </si>
  <si>
    <t>Well TD</t>
  </si>
  <si>
    <t>Electronic Signature:</t>
  </si>
  <si>
    <t>It is important to report all days during the week, even if no activity was done on those days, report it as so.  You may have 2 wells that had activity for that week, therefore you will have 2 reports to submit that week on Monday.  Only send in reports on the wells that had activity performed at some point during the week.</t>
  </si>
  <si>
    <t>Field Name</t>
  </si>
  <si>
    <t>ADA</t>
  </si>
  <si>
    <t>AJAX</t>
  </si>
  <si>
    <t>ALABAMA BEND</t>
  </si>
  <si>
    <t>ALDEN BRIDGE</t>
  </si>
  <si>
    <t>ALPHA</t>
  </si>
  <si>
    <t>ANACOCO LAKE</t>
  </si>
  <si>
    <t>ANTIOCH</t>
  </si>
  <si>
    <t>ANTIOCH, NORTHWEST</t>
  </si>
  <si>
    <t>ANTRIM</t>
  </si>
  <si>
    <t>ANTRIM, NORTH</t>
  </si>
  <si>
    <t>ARCADIA</t>
  </si>
  <si>
    <t>ARCADIA DOME</t>
  </si>
  <si>
    <t>ARCADIA, NORTH</t>
  </si>
  <si>
    <t>ARCADIA, WEST</t>
  </si>
  <si>
    <t>ARKANA</t>
  </si>
  <si>
    <t>ASHLAND</t>
  </si>
  <si>
    <t>ATHENS</t>
  </si>
  <si>
    <t>ATKINS</t>
  </si>
  <si>
    <t>ATLANTA</t>
  </si>
  <si>
    <t>ATLANTA, SOUTH</t>
  </si>
  <si>
    <t>BAYOU MIDDLE FORK</t>
  </si>
  <si>
    <t>BAYOU PIERRE</t>
  </si>
  <si>
    <t>BAYOU SAN MIGUEL</t>
  </si>
  <si>
    <t>BAYOU TOULON</t>
  </si>
  <si>
    <t>BEAR CREEK</t>
  </si>
  <si>
    <t>BEECH CREEK</t>
  </si>
  <si>
    <t>BELLE BOWER</t>
  </si>
  <si>
    <t>BELLEVUE</t>
  </si>
  <si>
    <t>BENSON</t>
  </si>
  <si>
    <t>BENSON, WEST</t>
  </si>
  <si>
    <t>BENTON</t>
  </si>
  <si>
    <t>BETHANY LONGSTREET</t>
  </si>
  <si>
    <t>BLACK LAKE</t>
  </si>
  <si>
    <t>BLACKBURN</t>
  </si>
  <si>
    <t>BLACKBURN, EAST</t>
  </si>
  <si>
    <t>BLUE LAKE</t>
  </si>
  <si>
    <t>BOLINGER</t>
  </si>
  <si>
    <t>BOZEMAN BRANCH</t>
  </si>
  <si>
    <t>BRACKY BRANCH</t>
  </si>
  <si>
    <t>BRUSHY BAYOU</t>
  </si>
  <si>
    <t>BRYCELAND</t>
  </si>
  <si>
    <t>BRYCELAND, WEST</t>
  </si>
  <si>
    <t>BUFFALO BAYOU</t>
  </si>
  <si>
    <t>BULGER CREEK</t>
  </si>
  <si>
    <t>BURNSTOWN</t>
  </si>
  <si>
    <t>BURR FERRY</t>
  </si>
  <si>
    <t>BURR FERRY, NORTH</t>
  </si>
  <si>
    <t>CALVIN</t>
  </si>
  <si>
    <t>CALVIN, SOUTH</t>
  </si>
  <si>
    <t>CANADIAN BAYOU</t>
  </si>
  <si>
    <t>CANNISNIA LAKE</t>
  </si>
  <si>
    <t>CARROLL CREEK</t>
  </si>
  <si>
    <t>CARTERVILLE</t>
  </si>
  <si>
    <t>CARTERVILLE, NORTH</t>
  </si>
  <si>
    <t>CARTWRIGHT</t>
  </si>
  <si>
    <t>CASPIANA</t>
  </si>
  <si>
    <t>CASTOR</t>
  </si>
  <si>
    <t>CATUNA</t>
  </si>
  <si>
    <t>CEDAR GROVE</t>
  </si>
  <si>
    <t>CHATHAM</t>
  </si>
  <si>
    <t>CHATHAM, EAST</t>
  </si>
  <si>
    <t>CHATMAN BAYOU</t>
  </si>
  <si>
    <t>CHEMARD LAKE</t>
  </si>
  <si>
    <t>CHOUDRANT</t>
  </si>
  <si>
    <t>CLAY</t>
  </si>
  <si>
    <t>CLEAR BRANCH</t>
  </si>
  <si>
    <t>CLEAR LAKE</t>
  </si>
  <si>
    <t>COLGRADE</t>
  </si>
  <si>
    <t>COLGRADE, NORTH</t>
  </si>
  <si>
    <t>COLLINSBURG</t>
  </si>
  <si>
    <t>COLQUITT</t>
  </si>
  <si>
    <t>COLQUITT, NORTHWEST</t>
  </si>
  <si>
    <t>COLUMBUS</t>
  </si>
  <si>
    <t>CONVERSE</t>
  </si>
  <si>
    <t>COOTERVILLE</t>
  </si>
  <si>
    <t>COTTAGE GROVE</t>
  </si>
  <si>
    <t>COTTON VALLEY</t>
  </si>
  <si>
    <t>COUSHATTA</t>
  </si>
  <si>
    <t>CRESTON</t>
  </si>
  <si>
    <t>CROSS LAKE, NORTH</t>
  </si>
  <si>
    <t>CROSSROADS</t>
  </si>
  <si>
    <t>CROSSROADS, EAST</t>
  </si>
  <si>
    <t>CROSSROADS, SOUTH</t>
  </si>
  <si>
    <t>CROSSROADS, SOUTHEAST</t>
  </si>
  <si>
    <t>CROSSWAY BAYOU</t>
  </si>
  <si>
    <t>CURRY</t>
  </si>
  <si>
    <t>CYPRESS BRANCH</t>
  </si>
  <si>
    <t>CYPRESS SPRINGS</t>
  </si>
  <si>
    <t>DANVILLE</t>
  </si>
  <si>
    <t>DARLEY</t>
  </si>
  <si>
    <t>DEMERY CREEK</t>
  </si>
  <si>
    <t>DEMERY CREEK, SOUTHWEST</t>
  </si>
  <si>
    <t>DES ARC</t>
  </si>
  <si>
    <t>DIXIE</t>
  </si>
  <si>
    <t>DODSON</t>
  </si>
  <si>
    <t>DODSON, SOUTH</t>
  </si>
  <si>
    <t>DOWDY BRANCH</t>
  </si>
  <si>
    <t>DOWNSVILLE, SOUTH</t>
  </si>
  <si>
    <t>DOYLINE</t>
  </si>
  <si>
    <t>DRISCOLL</t>
  </si>
  <si>
    <t>DYKESVILLE</t>
  </si>
  <si>
    <t>DYKESVILLE, EAST</t>
  </si>
  <si>
    <t>EBARB SCHOOL</t>
  </si>
  <si>
    <t>ELM GROVE</t>
  </si>
  <si>
    <t>EROS</t>
  </si>
  <si>
    <t>FIVE FORKS</t>
  </si>
  <si>
    <t>FLAT CREEK</t>
  </si>
  <si>
    <t>FOREST GROVE SCHOOL</t>
  </si>
  <si>
    <t>FORT JESSUP</t>
  </si>
  <si>
    <t>FRAZIER CREEK</t>
  </si>
  <si>
    <t>FRYEBURG</t>
  </si>
  <si>
    <t>FULLERTON</t>
  </si>
  <si>
    <t>GAHAGAN</t>
  </si>
  <si>
    <t>GALBRAITH</t>
  </si>
  <si>
    <t>GANSVILLE</t>
  </si>
  <si>
    <t>GAY ISLAND</t>
  </si>
  <si>
    <t>GAYLES</t>
  </si>
  <si>
    <t>GIBSLAND</t>
  </si>
  <si>
    <t>GORUM</t>
  </si>
  <si>
    <t>GRAND CANE</t>
  </si>
  <si>
    <t>GRAND CANE, NORTH</t>
  </si>
  <si>
    <t>GRASSY LAKE</t>
  </si>
  <si>
    <t>GREENWOOD-WASKOM</t>
  </si>
  <si>
    <t>GROGAN</t>
  </si>
  <si>
    <t>HADDENS, NORTH</t>
  </si>
  <si>
    <t>HARPER</t>
  </si>
  <si>
    <t>HATTAWAY BRANCH</t>
  </si>
  <si>
    <t>HAUGHTON</t>
  </si>
  <si>
    <t>HAWTHORNE</t>
  </si>
  <si>
    <t>HAYNESVILLE</t>
  </si>
  <si>
    <t>HAYNESVILLE, EAST</t>
  </si>
  <si>
    <t>HAYNESVILLE, SOUTHEAST</t>
  </si>
  <si>
    <t>HICKORY VALLEY</t>
  </si>
  <si>
    <t>HICKORY VALLEY, NORTH</t>
  </si>
  <si>
    <t>HICKORY VALLEY, NORTHEAST</t>
  </si>
  <si>
    <t>HICKORY VALLEY, WEST</t>
  </si>
  <si>
    <t>HICO-KNOWLES</t>
  </si>
  <si>
    <t>HODGE</t>
  </si>
  <si>
    <t>HODGE, NORTHEAST</t>
  </si>
  <si>
    <t>HOLLY</t>
  </si>
  <si>
    <t>HOLLY SPRINGS</t>
  </si>
  <si>
    <t>HOLLY, NORTH</t>
  </si>
  <si>
    <t>HOMER</t>
  </si>
  <si>
    <t>HOMER, NORTH</t>
  </si>
  <si>
    <t>HOMER, NORTHEAST</t>
  </si>
  <si>
    <t>HONORE</t>
  </si>
  <si>
    <t>HOPE, EAST</t>
  </si>
  <si>
    <t>HUNTER</t>
  </si>
  <si>
    <t>IATT CREEK</t>
  </si>
  <si>
    <t>INDIAN CREEK</t>
  </si>
  <si>
    <t>IVAN</t>
  </si>
  <si>
    <t>JAMESTOWN</t>
  </si>
  <si>
    <t>JOHNSON BRANCH</t>
  </si>
  <si>
    <t>JONESBORO</t>
  </si>
  <si>
    <t>JOYCE</t>
  </si>
  <si>
    <t>KEITHVILLE</t>
  </si>
  <si>
    <t>KELLEYS</t>
  </si>
  <si>
    <t>KEPPLER CREEK</t>
  </si>
  <si>
    <t>KICKAPOO</t>
  </si>
  <si>
    <t>KILGORE SLOUGH</t>
  </si>
  <si>
    <t>KING HILL</t>
  </si>
  <si>
    <t>KINGS DOME</t>
  </si>
  <si>
    <t>KINGSTON</t>
  </si>
  <si>
    <t>KISATCHIE BAYOU</t>
  </si>
  <si>
    <t>KLONDIKE CREEK</t>
  </si>
  <si>
    <t>LACHUTE</t>
  </si>
  <si>
    <t>LAKE BISTINEAU</t>
  </si>
  <si>
    <t>LAKE END</t>
  </si>
  <si>
    <t>LEATHERMAN CREEK</t>
  </si>
  <si>
    <t>LIBERTY</t>
  </si>
  <si>
    <t>LIBERTY HILL</t>
  </si>
  <si>
    <t>LICK CREEK</t>
  </si>
  <si>
    <t>LILLIE GROVE SCHOOL</t>
  </si>
  <si>
    <t>LILLIE, SOUTHWEST</t>
  </si>
  <si>
    <t>LISBON</t>
  </si>
  <si>
    <t>LISBON, WEST</t>
  </si>
  <si>
    <t>LOGANSPORT</t>
  </si>
  <si>
    <t>LONGWOOD</t>
  </si>
  <si>
    <t>LUCKY</t>
  </si>
  <si>
    <t>LULA</t>
  </si>
  <si>
    <t>MADDEN BRANCH</t>
  </si>
  <si>
    <t>MANSFIELD</t>
  </si>
  <si>
    <t>MARTIN</t>
  </si>
  <si>
    <t>MC CASLAND CREEK</t>
  </si>
  <si>
    <t>MCKENZIE</t>
  </si>
  <si>
    <t>METCALF</t>
  </si>
  <si>
    <t>MIDDLEFORK</t>
  </si>
  <si>
    <t>MIDDLEFORK, EAST</t>
  </si>
  <si>
    <t>MILLERS BLUFF</t>
  </si>
  <si>
    <t>MINDEN</t>
  </si>
  <si>
    <t>MIRA</t>
  </si>
  <si>
    <t>MISSIONARY LAKE, NORTH</t>
  </si>
  <si>
    <t>MOUNT SINAI</t>
  </si>
  <si>
    <t>NEWPORT</t>
  </si>
  <si>
    <t>OAK GROVE CHURCH</t>
  </si>
  <si>
    <t>OAKS</t>
  </si>
  <si>
    <t>OXFORD</t>
  </si>
  <si>
    <t>PANTHER CREEK</t>
  </si>
  <si>
    <t>PEASON RIDGE</t>
  </si>
  <si>
    <t>PENDLETON-MANY</t>
  </si>
  <si>
    <t>PLAIN DEALING</t>
  </si>
  <si>
    <t>PLAIN DEALING, NORTH</t>
  </si>
  <si>
    <t>PLEASANT HILL</t>
  </si>
  <si>
    <t>POOLE</t>
  </si>
  <si>
    <t>POWHATAN</t>
  </si>
  <si>
    <t>RATTAN</t>
  </si>
  <si>
    <t>RAYBURN DOME</t>
  </si>
  <si>
    <t>RED CHUTE BAYOU</t>
  </si>
  <si>
    <t>REDLAND</t>
  </si>
  <si>
    <t>REDOAK LAKE</t>
  </si>
  <si>
    <t>RICHLAND CREEK</t>
  </si>
  <si>
    <t>RINGGOLD</t>
  </si>
  <si>
    <t>RINGGOLD, WEST</t>
  </si>
  <si>
    <t>ROBELINE</t>
  </si>
  <si>
    <t>ROCK POINT</t>
  </si>
  <si>
    <t>ROCKY MOUNT</t>
  </si>
  <si>
    <t>RODESSA</t>
  </si>
  <si>
    <t>RUSTON</t>
  </si>
  <si>
    <t>SAILES</t>
  </si>
  <si>
    <t>SALINE</t>
  </si>
  <si>
    <t>SALT</t>
  </si>
  <si>
    <t>SAN MIGUEL CREEK</t>
  </si>
  <si>
    <t>SAN MIGUEL CREEK, SOUTH</t>
  </si>
  <si>
    <t>SANDY CREEK</t>
  </si>
  <si>
    <t>SARDIS, EAST</t>
  </si>
  <si>
    <t>SAREPTA</t>
  </si>
  <si>
    <t>SAREPTA, SOUTH</t>
  </si>
  <si>
    <t>SCOTTSVILLE</t>
  </si>
  <si>
    <t>SENTELL</t>
  </si>
  <si>
    <t>SHONGALOO</t>
  </si>
  <si>
    <t>SHREVEPORT</t>
  </si>
  <si>
    <t>SHREVEPORT, SOUTHWEST</t>
  </si>
  <si>
    <t>SIBLEY</t>
  </si>
  <si>
    <t>SIKES, EAST</t>
  </si>
  <si>
    <t>SIMPSON LAKE</t>
  </si>
  <si>
    <t>SIMSBORO</t>
  </si>
  <si>
    <t>SIMSBORO, WEST</t>
  </si>
  <si>
    <t>SLIGO</t>
  </si>
  <si>
    <t>SPIDER, EAST</t>
  </si>
  <si>
    <t>SPRING CREEK</t>
  </si>
  <si>
    <t>SPRING RIDGE</t>
  </si>
  <si>
    <t>SPRINGHILL</t>
  </si>
  <si>
    <t>STONEWALL</t>
  </si>
  <si>
    <t>STROUD BRIDGE</t>
  </si>
  <si>
    <t>SUGAR CREEK</t>
  </si>
  <si>
    <t>SULPHUR CREEK</t>
  </si>
  <si>
    <t>SUMMERFIELD</t>
  </si>
  <si>
    <t>SUMMERFIELD, WEST</t>
  </si>
  <si>
    <t>SUTHERLIN</t>
  </si>
  <si>
    <t>SWAN LAKE</t>
  </si>
  <si>
    <t>TANYARD CREEK</t>
  </si>
  <si>
    <t>TEN MILE BAYOU</t>
  </si>
  <si>
    <t>TERRYVILLE</t>
  </si>
  <si>
    <t>THORN LAKE</t>
  </si>
  <si>
    <t>TOPY CREEK</t>
  </si>
  <si>
    <t>TREMONT</t>
  </si>
  <si>
    <t>TRENTON</t>
  </si>
  <si>
    <t>TRENTON, EAST</t>
  </si>
  <si>
    <t>UNIONVILLE</t>
  </si>
  <si>
    <t>UNIONVILLE, NORTH</t>
  </si>
  <si>
    <t>VACHERIE DOME</t>
  </si>
  <si>
    <t>VERNON</t>
  </si>
  <si>
    <t>WALNUT BAYOU</t>
  </si>
  <si>
    <t>WARDVIEW</t>
  </si>
  <si>
    <t>WHELESS BRANCH</t>
  </si>
  <si>
    <t>WHITE OAK CREEK</t>
  </si>
  <si>
    <t>WILLIAMS</t>
  </si>
  <si>
    <t>WILLOW CHUTE</t>
  </si>
  <si>
    <t>WINNFIELD DOME</t>
  </si>
  <si>
    <t>WOODARDVILLE</t>
  </si>
  <si>
    <t>ZWOLLE</t>
  </si>
  <si>
    <r>
      <t>ft</t>
    </r>
    <r>
      <rPr>
        <vertAlign val="superscript"/>
        <sz val="10"/>
        <rFont val="Times New Roman"/>
        <family val="1"/>
      </rPr>
      <t>3</t>
    </r>
    <r>
      <rPr>
        <sz val="10"/>
        <rFont val="Times New Roman"/>
        <family val="1"/>
      </rPr>
      <t>/sk</t>
    </r>
  </si>
  <si>
    <t>Top Off / DV Tool (sacks)</t>
  </si>
  <si>
    <t>Frac</t>
  </si>
  <si>
    <t>Frac Prep</t>
  </si>
  <si>
    <t>Instructions for Renaming the File Name:</t>
  </si>
  <si>
    <t>Pipe RAM</t>
  </si>
  <si>
    <t>Blind RAM</t>
  </si>
  <si>
    <t>Sheer RAM</t>
  </si>
  <si>
    <t>PASS</t>
  </si>
  <si>
    <t>FAIL</t>
  </si>
  <si>
    <t>Test Type:</t>
  </si>
  <si>
    <t>PRESSURE TEST</t>
  </si>
  <si>
    <t>FUNCTION TEST</t>
  </si>
  <si>
    <t>Jerry Mathewes - Phone: 318-245-5898 - email: Jerry.Mathewes@la.gov</t>
  </si>
  <si>
    <t>Drew Appleby - Phone: 318-312-1755 - email: Andrew.Appleby@la.gov</t>
  </si>
  <si>
    <t>Gerald Humphrey - Phone: 318-465-1396 - email: Gerald.Humphrey@la.gov</t>
  </si>
  <si>
    <t>Twyman Appleby - Phone: 318-758-1849 - email: Twyman.Appleby@la.gov</t>
  </si>
  <si>
    <t>Wilton "Rick" Guice - Phone: 318-655-8505 - email: Wilton.Guice@la.gov</t>
  </si>
  <si>
    <t>Total Cement (sacks)</t>
  </si>
  <si>
    <t>Top of Cement (ft)</t>
  </si>
  <si>
    <t>Conductor / Casing Ran Date</t>
  </si>
  <si>
    <t>Casing Pressure Test Date</t>
  </si>
  <si>
    <t>Pressure Test Percentage Drop</t>
  </si>
  <si>
    <t>Tail Slurry (sacks)</t>
  </si>
  <si>
    <t>DNR Conservation Enforcement Specialist:</t>
  </si>
  <si>
    <t>CADDO PINE ISLAND - BOSSIER PARISH</t>
  </si>
  <si>
    <t>CADDO PINE ISLAND - T19N</t>
  </si>
  <si>
    <t>CADDO PINE ISLAND - T22N</t>
  </si>
  <si>
    <t>Rig Name:</t>
  </si>
  <si>
    <t>Well No:</t>
  </si>
  <si>
    <t>WELL NO:</t>
  </si>
  <si>
    <t>SPUD TIME:</t>
  </si>
  <si>
    <t>FINAL TD DATE:</t>
  </si>
  <si>
    <t>FINAL TD TIME:</t>
  </si>
  <si>
    <t>RIG RELEASE DATE:</t>
  </si>
  <si>
    <t>RIG RELEASE TIME:</t>
  </si>
  <si>
    <t>Next  BOP Function Test Due Date:</t>
  </si>
  <si>
    <t>Next BOP Pressure Test Due Date:</t>
  </si>
  <si>
    <t>FINAL TD (ft):</t>
  </si>
  <si>
    <t>FINAL TVD (ft):</t>
  </si>
  <si>
    <t>Phone Number:</t>
  </si>
  <si>
    <t>DETAIL OF PRESSURE TEST BEFORE DRILLING PLUG OR RETEST ABOVE PACKER</t>
  </si>
  <si>
    <t>You are providing your electronic signature with this affidavit stating that all information that you provided is true and done according to the rules and regulations of the Statewide Order No. 29-B.</t>
  </si>
  <si>
    <t>Electronic Signature of Operator Representative:</t>
  </si>
  <si>
    <t>Completion</t>
  </si>
  <si>
    <t>Instructions for Well Summary (Well Summary Tab):</t>
  </si>
  <si>
    <t>Instructions for Casing Tests (Suf Csg Aff, Int 1 Csg Aff, Int 2 Csg Aff &amp; Prod Csg Aff Tab):</t>
  </si>
  <si>
    <t>Must be sent in every Monday by no later than 9:00 AM from location, or by 12:00 PM (noon) from office.</t>
  </si>
  <si>
    <t>Hole Depth (ft)</t>
  </si>
  <si>
    <t>Hole Size (in)</t>
  </si>
  <si>
    <t>Cond / Csg Size (in)</t>
  </si>
  <si>
    <t>Casing Weight (lbs)</t>
  </si>
  <si>
    <t>Upper Set Depth (ft)</t>
  </si>
  <si>
    <t>Lead Slurry (sacks)</t>
  </si>
  <si>
    <t>Mid Slurry (sacks)</t>
  </si>
  <si>
    <t>Casing Size (in)</t>
  </si>
  <si>
    <t>Lower Set Depth (ft)</t>
  </si>
  <si>
    <t>Weight (lbs)</t>
  </si>
  <si>
    <t>Make</t>
  </si>
  <si>
    <t>Thread Type</t>
  </si>
  <si>
    <t>No. Threads per in.</t>
  </si>
  <si>
    <t>Grade</t>
  </si>
  <si>
    <t>Seamless</t>
  </si>
  <si>
    <t>New or Used</t>
  </si>
  <si>
    <t>Workover</t>
  </si>
  <si>
    <t>Plug &amp; Abandonment</t>
  </si>
  <si>
    <t>The "Office Use" tab and "DO NOT USE" tab is needed for use here in the office and needs to stay as is.</t>
  </si>
  <si>
    <t>BOP Tests Instructions (BOP Aff Tab, formerly the DWIR Form):</t>
  </si>
  <si>
    <r>
      <t xml:space="preserve">Start with "Well Summary" tab.  Fill in the known information in the olive green areas as it will carry this information to the rest of the spreadsheet.  You will have to come back to this tab when drilling is finished to complete the </t>
    </r>
    <r>
      <rPr>
        <b/>
        <sz val="10"/>
        <rFont val="Arial"/>
        <family val="2"/>
      </rPr>
      <t>Final</t>
    </r>
    <r>
      <rPr>
        <sz val="10"/>
        <rFont val="Arial"/>
        <family val="2"/>
      </rPr>
      <t xml:space="preserve"> well information.</t>
    </r>
  </si>
  <si>
    <t>*Test chart must be immediately available when requested*</t>
  </si>
  <si>
    <t>From</t>
  </si>
  <si>
    <t>To</t>
  </si>
  <si>
    <t>REMARKS/COMMENTS</t>
  </si>
  <si>
    <t>DETAIL OF PRESSURE TEST BEFORE PERFORATING OR OPENING OF A SLEEVE</t>
  </si>
  <si>
    <t>Michael "Scott" Sutton - Phone: 318-237-9779 - email: Michael.Sutton@la.gov</t>
  </si>
  <si>
    <t>Heath Mott - Phone: 318-758-4796 - email: Heath.Mott@la.gov</t>
  </si>
  <si>
    <t>CADDO PINE ISLAND - T20N-R14W, T21N-R14W</t>
  </si>
  <si>
    <t>CADDO PINE ISLAND - T20N-R15W, T21N-R16W</t>
  </si>
  <si>
    <t>William "Bill" Sniffen - Phone: 318-564-7487 - email: William.Sniffen@la.gov</t>
  </si>
  <si>
    <t>CADDO PINE ISLAND - T20N-R16W, T21N-R15W</t>
  </si>
  <si>
    <t>RED RIVER-BULL BAYOU</t>
  </si>
  <si>
    <t>SHONGALOO, NORTH-RED ROCK</t>
  </si>
  <si>
    <t>SPIDER</t>
  </si>
  <si>
    <t>Agent</t>
  </si>
  <si>
    <t xml:space="preserve">Fairly self explanatory, fill in all necessary information, cells highlighted in the olive green areas need to be filled in.  Complete the affidavit after a string of casing has been ran, cemented and/or tested.  NOTE: If only one slurry is pumped, input information in "Lead Slurry".  Surf Csg Aff tab is for the surface casing and cementing information, Int 1Csg Aff tab is for the intermediate casing and cementing information, Int 2 Csg Aff tab is for an additional intermediate casing and cementing information (NOTE: THE SECOND INT CSG AFF TAB IS AVAILABLE IF NEEDED FOR AN ADDITIONAL INTERMEDIATE STRING, IF NOT NEEDED YOU CAN LEAVE THIS TAB BLANK AND MOVE ON TO THE PROD CSG AFF TAB).  Electronic Signatures are accepted as signatures, therefore it is no longer needed to print and sign forms or have CES sign these forms, Operator Representative must be included and dated.  This is an affidavit therefore you are providing your electronic signature with this affidavit stating that all information that you provided is true and done according to the rules and regulations of the Statewide Order No. 29-B.  Again, the Well Summary tab and the Casing Affidavit tabs will never need to be renamed, moved, changed and/or deleted.  </t>
  </si>
  <si>
    <t>TEST TYPE</t>
  </si>
  <si>
    <t>TEST DATE</t>
  </si>
  <si>
    <t>OPERATION</t>
  </si>
  <si>
    <t>TEST RESULT</t>
  </si>
  <si>
    <t>NEXT FUNCTION TEST DUE BY DATE</t>
  </si>
  <si>
    <t>NEXT PRESSURE TEST DUE BY DATE</t>
  </si>
  <si>
    <t>COIL TUBING UNIT</t>
  </si>
  <si>
    <t>DRILLING RIG</t>
  </si>
  <si>
    <t>WORKOVER RIG</t>
  </si>
  <si>
    <t>SNUBBING UNIT</t>
  </si>
  <si>
    <t>WIRELINE</t>
  </si>
  <si>
    <t>OTHER</t>
  </si>
  <si>
    <t>Jerry Abrams - Phone: 318-730-8517 - email: Jerry.Abrams@la.gov</t>
  </si>
  <si>
    <r>
      <t>Same information from previous form, but now simplified.  Utilize the drop down lists for Test Type, Operation &amp; Test Result.  Put the date in for Test Date.  If you select Pressure Test it will let you know when your Next Pressure Test and Function Test willl be needed.</t>
    </r>
    <r>
      <rPr>
        <sz val="10"/>
        <rFont val="Arial"/>
        <family val="2"/>
      </rPr>
      <t xml:space="preserve">  BOP test charts/graphs are to be emailed in as soon after the test as possible and the test charts/graphs need to be immediately available when requested.</t>
    </r>
  </si>
  <si>
    <t>All reported measurements are referenced from ground elevation.</t>
  </si>
  <si>
    <t>FINAL GROUND ELEVATION TD (ft):</t>
  </si>
  <si>
    <t>FINAL GROUND ELEVATION TVD (ft):</t>
  </si>
  <si>
    <r>
      <t xml:space="preserve">"SHREVEPORT DISTRICT" RECORD OF BOP TEST(S) </t>
    </r>
    <r>
      <rPr>
        <b/>
        <i/>
        <sz val="12"/>
        <rFont val="Calibri"/>
        <family val="2"/>
        <scheme val="minor"/>
      </rPr>
      <t>*Test chart must be immediately available when requested*</t>
    </r>
  </si>
  <si>
    <r>
      <t xml:space="preserve">Send to </t>
    </r>
    <r>
      <rPr>
        <b/>
        <i/>
        <sz val="10"/>
        <rFont val="Times New Roman"/>
        <family val="1"/>
      </rPr>
      <t>DCEconservation.shreveport@la.gov</t>
    </r>
    <r>
      <rPr>
        <i/>
        <sz val="10"/>
        <rFont val="Times New Roman"/>
        <family val="1"/>
      </rPr>
      <t xml:space="preserve"> every Monday by 9:00 AM from location, or by 12:00 PM from office.</t>
    </r>
  </si>
  <si>
    <t>FINAL KB TD (ft):</t>
  </si>
  <si>
    <t>FINAL KB TVD (ft):</t>
  </si>
  <si>
    <t>LOUISIANA DEPARTMENT OF CONSERVATION AND ENERGY</t>
  </si>
  <si>
    <t>-</t>
  </si>
  <si>
    <t>PERMITTED DEPTH (ft):</t>
  </si>
  <si>
    <t>FINAL GROUND ELEVATION TD (ft)</t>
  </si>
  <si>
    <t>=</t>
  </si>
  <si>
    <t>PERMITTED DEPTH (ft)</t>
  </si>
  <si>
    <t>"DEEPEN" WORK PERMIT IS NOW REQUIRED</t>
  </si>
  <si>
    <t>John Moore - Phone: 318-393-4897 - email: John.Moore2@la.gov</t>
  </si>
  <si>
    <r>
      <t>FOOTAGE UNDER/</t>
    </r>
    <r>
      <rPr>
        <sz val="11"/>
        <color rgb="FFC00000"/>
        <rFont val="Times New Roman"/>
        <family val="1"/>
      </rPr>
      <t>OVER</t>
    </r>
    <r>
      <rPr>
        <sz val="11"/>
        <rFont val="Times New Roman"/>
        <family val="1"/>
      </rPr>
      <t xml:space="preserve"> PERMITTED DEPTH (ft)</t>
    </r>
  </si>
  <si>
    <t>NEW</t>
  </si>
  <si>
    <t>USED</t>
  </si>
  <si>
    <t>RETEST</t>
  </si>
  <si>
    <t>ORIGINAL</t>
  </si>
  <si>
    <t>YES</t>
  </si>
  <si>
    <t>NO</t>
  </si>
  <si>
    <t>YES - 2 TAPERS</t>
  </si>
  <si>
    <t>YES - 3 TAPERS</t>
  </si>
  <si>
    <t>Instructions for Weekly Progress Report (mm.dd.yy Tab &amp; Blank Weekly):</t>
  </si>
  <si>
    <r>
      <t xml:space="preserve">Fairly self explanatory, fill in all necessary information, the cells highlighted in an olive green need to be filled in.  The goal of the "Weekly Progress Report" is a weekly summary starting at 6 am on Monday and ending at 6 am on the following Monday (the Monday the report is due).  The "Date of Report" must always be a Monday date (the Monday the report is due).  You will report a brief daily summary of 24 hours from 6 am the previous day until 6 am the day of your report, should be very similar to your company's daily reporting, but can be simplified </t>
    </r>
    <r>
      <rPr>
        <u/>
        <sz val="10"/>
        <rFont val="Arial"/>
        <family val="2"/>
      </rPr>
      <t>(NOTE: we are limited on space and need to keep the information limited to what is visibly provided in the sheet)</t>
    </r>
    <r>
      <rPr>
        <sz val="10"/>
        <rFont val="Arial"/>
        <family val="2"/>
      </rPr>
      <t xml:space="preserve">.  There is a daily summary for each day of the week and this daily combination makes the Weekly Progress Report.  Include the name and contact information for the person on location who completed the Weekly Progress Report.  Before you send in the report you need to ensure to properly name your Weekly Progress Report tab.  The tab of your Weekly Progress Report should be named the date you sent in the report, for example if your report is due on Monday 6/7/2021, then the tab name will be 6.7.21.  You will then copy this tab and create a new one and have the most current date to be the first tab, of the tab furthest to the left.  A "Blank Weekly" tab is available for you to copy and rename your new tab, and you can name it in the format previously mentioned as mm.dd.yy, but with the current and correct date.  You will continue to add tabs as needed with the most recent tab being the first tab on the bottom (furthest to the left) and continue to add on from there.  If work is not performed for many weeks, you can have a jump in time regarding the tabs and not report anything for that week(s).  </t>
    </r>
    <r>
      <rPr>
        <b/>
        <sz val="10"/>
        <rFont val="Arial"/>
        <family val="2"/>
      </rPr>
      <t>NOTE:  By filling in the "Field" in the Well Summary Tab this will automatically fill in who the appropriate CES (Conservation Enforcement Specialist) is in the Weekly Progress Report, along with their contact information for this well and they must be included when emailing this report.</t>
    </r>
    <r>
      <rPr>
        <sz val="10"/>
        <rFont val="Arial"/>
        <family val="2"/>
      </rPr>
      <t xml:space="preserve">  The Well Summary tab and the Casing Test tabs will never need to be renamed, moved, changed and/or deleted, only information inputted.  </t>
    </r>
    <r>
      <rPr>
        <i/>
        <u/>
        <sz val="10"/>
        <rFont val="Arial"/>
        <family val="2"/>
      </rPr>
      <t>Once the well has reached TD, return to the Well Summary tab to include the final well information.</t>
    </r>
    <r>
      <rPr>
        <sz val="10"/>
        <rFont val="Arial"/>
        <family val="2"/>
      </rPr>
      <t xml:space="preserve">  See below for email instructions.  The goal is to have a summary of the well all in one file.  This file will need to be sent on to your Completions and/or Production group, as they will use it for their weekly updates to the State until the well is turned to sales, turned in line, or turned to tanks for production and at that point this reporting will be finished.</t>
    </r>
  </si>
  <si>
    <r>
      <t xml:space="preserve">First thing to do before filling out this report is to rename the file so that it reflects the correct well serial number, well name &amp; number.  The file should be named as follows: </t>
    </r>
    <r>
      <rPr>
        <i/>
        <sz val="10"/>
        <rFont val="Arial"/>
        <family val="2"/>
      </rPr>
      <t>Well Serial Number - Well Name &amp; Number</t>
    </r>
    <r>
      <rPr>
        <sz val="10"/>
        <rFont val="Arial"/>
        <family val="2"/>
      </rPr>
      <t xml:space="preserve">, i.e.: </t>
    </r>
    <r>
      <rPr>
        <b/>
        <i/>
        <sz val="10"/>
        <rFont val="Arial"/>
        <family val="2"/>
      </rPr>
      <t>255888 - HA RB SU78;THMBRO34&amp;27-14-10HC #001-ALT</t>
    </r>
    <r>
      <rPr>
        <sz val="10"/>
        <rFont val="Arial"/>
        <family val="2"/>
      </rPr>
      <t>.</t>
    </r>
  </si>
  <si>
    <r>
      <t xml:space="preserve">email to: </t>
    </r>
    <r>
      <rPr>
        <u/>
        <sz val="10"/>
        <color rgb="FF0070C0"/>
        <rFont val="Arial"/>
        <family val="2"/>
      </rPr>
      <t>shreve-drill@la.gov</t>
    </r>
    <r>
      <rPr>
        <sz val="10"/>
        <rFont val="Arial"/>
        <family val="2"/>
      </rPr>
      <t xml:space="preserve"> as well as the CES for the well</t>
    </r>
  </si>
  <si>
    <r>
      <t xml:space="preserve">Send to </t>
    </r>
    <r>
      <rPr>
        <b/>
        <i/>
        <sz val="10"/>
        <rFont val="Times New Roman"/>
        <family val="1"/>
      </rPr>
      <t>shreve-drill@la.gov</t>
    </r>
    <r>
      <rPr>
        <i/>
        <sz val="10"/>
        <rFont val="Times New Roman"/>
        <family val="1"/>
      </rPr>
      <t xml:space="preserve"> every Monday by 9:00 AM from location, or by 12:00 PM from office.</t>
    </r>
  </si>
  <si>
    <t>Jerry Tatum - Phone: 318-729-7025 - email: Jerry.Tatum@la.gov</t>
  </si>
  <si>
    <t>DCE Conservation Enforcement Specialist:</t>
  </si>
  <si>
    <r>
      <t xml:space="preserve">Email this Excel sheet.  Email Subject Line should read as </t>
    </r>
    <r>
      <rPr>
        <i/>
        <sz val="10"/>
        <rFont val="Arial"/>
        <family val="2"/>
      </rPr>
      <t>Well Summary - Well Serial Number - Well Name &amp; Number</t>
    </r>
    <r>
      <rPr>
        <sz val="10"/>
        <rFont val="Arial"/>
        <family val="2"/>
      </rPr>
      <t xml:space="preserve">, i.e.: </t>
    </r>
    <r>
      <rPr>
        <b/>
        <i/>
        <sz val="10"/>
        <rFont val="Arial"/>
        <family val="2"/>
      </rPr>
      <t>255888 - HA RB SU78;THMBRO34&amp;27-14-10HC 001-ALT</t>
    </r>
    <r>
      <rPr>
        <sz val="10"/>
        <rFont val="Arial"/>
        <family val="2"/>
      </rPr>
      <t>.  This will be the same name as the file name.</t>
    </r>
  </si>
  <si>
    <t>UPDATED 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</si>
</sst>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409]mmmm\ d\,\ yyyy;@"/>
    <numFmt numFmtId="165" formatCode="mm/dd/yy;@"/>
    <numFmt numFmtId="166" formatCode="[$-409]h:mm\ AM/PM;@"/>
    <numFmt numFmtId="167" formatCode="0.0%"/>
  </numFmts>
  <fonts count="50">
    <font>
      <sz val="10"/>
      <name val="Arial"/>
    </font>
    <font>
      <sz val="10"/>
      <name val="Arial"/>
      <family val="2"/>
    </font>
    <font>
      <sz val="10"/>
      <name val="Times New Roman"/>
      <family val="1"/>
    </font>
    <font>
      <i/>
      <sz val="10"/>
      <name val="Times New Roman"/>
      <family val="1"/>
    </font>
    <font>
      <sz val="11"/>
      <name val="Times New Roman"/>
      <family val="1"/>
    </font>
    <font>
      <b/>
      <sz val="10"/>
      <name val="Times New Roman"/>
      <family val="1"/>
    </font>
    <font>
      <b/>
      <u/>
      <sz val="10"/>
      <name val="Times New Roman"/>
      <family val="1"/>
    </font>
    <font>
      <b/>
      <sz val="11"/>
      <name val="Times New Roman"/>
      <family val="1"/>
    </font>
    <font>
      <b/>
      <u/>
      <sz val="11"/>
      <name val="Times New Roman"/>
      <family val="1"/>
    </font>
    <font>
      <sz val="10"/>
      <name val="Arial"/>
      <family val="2"/>
    </font>
    <font>
      <sz val="11"/>
      <name val="Arial"/>
      <family val="2"/>
    </font>
    <font>
      <b/>
      <sz val="10"/>
      <name val="Arial"/>
      <family val="2"/>
    </font>
    <font>
      <b/>
      <sz val="11"/>
      <name val="Arial"/>
      <family val="2"/>
    </font>
    <font>
      <sz val="12"/>
      <name val="Times New Roman"/>
      <family val="1"/>
    </font>
    <font>
      <b/>
      <sz val="10"/>
      <name val="Arial (W1)"/>
      <family val="2"/>
    </font>
    <font>
      <sz val="10"/>
      <name val="Arial (W1)"/>
      <family val="2"/>
    </font>
    <font>
      <u/>
      <sz val="10"/>
      <name val="Times New Roman"/>
      <family val="1"/>
    </font>
    <font>
      <sz val="12"/>
      <name val="Arial"/>
      <family val="2"/>
    </font>
    <font>
      <b/>
      <sz val="10"/>
      <name val="Arial (W1)"/>
    </font>
    <font>
      <b/>
      <sz val="8"/>
      <name val="Arial (W1)"/>
    </font>
    <font>
      <b/>
      <sz val="8"/>
      <name val="Arial"/>
      <family val="2"/>
    </font>
    <font>
      <b/>
      <sz val="11"/>
      <color rgb="FFFF0000"/>
      <name val="Times New Roman"/>
      <family val="1"/>
    </font>
    <font>
      <b/>
      <sz val="11"/>
      <name val="Arial (W1)"/>
      <family val="2"/>
    </font>
    <font>
      <b/>
      <sz val="16"/>
      <name val="Times New Roman"/>
      <family val="1"/>
    </font>
    <font>
      <b/>
      <sz val="20"/>
      <name val="Times New Roman"/>
      <family val="1"/>
    </font>
    <font>
      <sz val="10"/>
      <color theme="0"/>
      <name val="Arial"/>
      <family val="2"/>
    </font>
    <font>
      <b/>
      <sz val="10"/>
      <color rgb="FFFF0000"/>
      <name val="Times New Roman"/>
      <family val="1"/>
    </font>
    <font>
      <sz val="11"/>
      <color theme="0"/>
      <name val="Times New Roman"/>
      <family val="1"/>
    </font>
    <font>
      <sz val="9"/>
      <color indexed="81"/>
      <name val="Tahoma"/>
      <family val="2"/>
    </font>
    <font>
      <b/>
      <sz val="9"/>
      <color indexed="81"/>
      <name val="Tahoma"/>
      <family val="2"/>
    </font>
    <font>
      <vertAlign val="superscript"/>
      <sz val="10"/>
      <name val="Times New Roman"/>
      <family val="1"/>
    </font>
    <font>
      <b/>
      <i/>
      <sz val="10"/>
      <name val="Arial"/>
      <family val="2"/>
    </font>
    <font>
      <sz val="10"/>
      <color theme="0" tint="-0.249977111117893"/>
      <name val="Arial"/>
      <family val="2"/>
    </font>
    <font>
      <b/>
      <sz val="8"/>
      <name val="Arial (W1)"/>
      <family val="2"/>
    </font>
    <font>
      <b/>
      <i/>
      <sz val="10"/>
      <name val="Times New Roman"/>
      <family val="1"/>
    </font>
    <font>
      <b/>
      <sz val="10"/>
      <color rgb="FFFF0000"/>
      <name val="Arial"/>
      <family val="2"/>
    </font>
    <font>
      <b/>
      <i/>
      <sz val="8"/>
      <name val="Times New Roman"/>
      <family val="1"/>
    </font>
    <font>
      <i/>
      <sz val="10"/>
      <name val="Arial"/>
      <family val="2"/>
    </font>
    <font>
      <u/>
      <sz val="10"/>
      <name val="Arial"/>
      <family val="2"/>
    </font>
    <font>
      <i/>
      <u/>
      <sz val="10"/>
      <name val="Arial"/>
      <family val="2"/>
    </font>
    <font>
      <b/>
      <i/>
      <sz val="11"/>
      <name val="Times New Roman"/>
      <family val="1"/>
    </font>
    <font>
      <sz val="10"/>
      <color rgb="FFFF0000"/>
      <name val="Times New Roman"/>
      <family val="1"/>
    </font>
    <font>
      <sz val="8"/>
      <name val="Times New Roman"/>
      <family val="1"/>
    </font>
    <font>
      <sz val="9"/>
      <name val="Times New Roman"/>
      <family val="1"/>
    </font>
    <font>
      <b/>
      <sz val="12"/>
      <name val="Calibri"/>
      <family val="2"/>
      <scheme val="minor"/>
    </font>
    <font>
      <b/>
      <sz val="16"/>
      <name val="Calibri"/>
      <family val="2"/>
      <scheme val="minor"/>
    </font>
    <font>
      <b/>
      <i/>
      <sz val="12"/>
      <name val="Calibri"/>
      <family val="2"/>
      <scheme val="minor"/>
    </font>
    <font>
      <b/>
      <sz val="11"/>
      <color theme="0"/>
      <name val="Arial"/>
      <family val="2"/>
    </font>
    <font>
      <sz val="11"/>
      <color rgb="FFC00000"/>
      <name val="Times New Roman"/>
      <family val="1"/>
    </font>
    <font>
      <u/>
      <sz val="10"/>
      <color rgb="FF0070C0"/>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249977111117893"/>
        <bgColor indexed="64"/>
      </patternFill>
    </fill>
  </fills>
  <borders count="25">
    <border>
      <left/>
      <right/>
      <top/>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50">
    <xf numFmtId="0" fontId="0" fillId="0" borderId="0" xfId="0"/>
    <xf numFmtId="14" fontId="0" fillId="0" borderId="0" xfId="0" applyNumberFormat="1"/>
    <xf numFmtId="0" fontId="0" fillId="2" borderId="0" xfId="0" applyFill="1"/>
    <xf numFmtId="0" fontId="13" fillId="3" borderId="0" xfId="0" applyFont="1" applyFill="1" applyAlignment="1">
      <alignment horizontal="center"/>
    </xf>
    <xf numFmtId="0" fontId="13" fillId="3" borderId="0" xfId="0" applyFont="1" applyFill="1" applyAlignment="1">
      <alignment horizontal="left"/>
    </xf>
    <xf numFmtId="164" fontId="13" fillId="3" borderId="0" xfId="0" applyNumberFormat="1" applyFont="1" applyFill="1" applyAlignment="1">
      <alignment horizontal="center"/>
    </xf>
    <xf numFmtId="0" fontId="2" fillId="3" borderId="0" xfId="0" applyFont="1" applyFill="1" applyAlignment="1">
      <alignment horizontal="left"/>
    </xf>
    <xf numFmtId="0" fontId="9" fillId="2" borderId="0" xfId="0" applyFont="1" applyFill="1"/>
    <xf numFmtId="0" fontId="2" fillId="3" borderId="0" xfId="0" applyFont="1" applyFill="1" applyAlignment="1">
      <alignment wrapText="1"/>
    </xf>
    <xf numFmtId="0" fontId="16" fillId="3" borderId="0" xfId="0" applyFont="1" applyFill="1" applyAlignment="1">
      <alignment horizontal="left" indent="1"/>
    </xf>
    <xf numFmtId="0" fontId="2" fillId="3" borderId="0" xfId="0" applyFont="1" applyFill="1" applyAlignment="1">
      <alignment horizontal="left" indent="1"/>
    </xf>
    <xf numFmtId="3" fontId="2" fillId="3" borderId="0" xfId="0" applyNumberFormat="1" applyFont="1" applyFill="1" applyAlignment="1">
      <alignment horizontal="left"/>
    </xf>
    <xf numFmtId="3" fontId="16" fillId="3" borderId="0" xfId="0" applyNumberFormat="1" applyFont="1" applyFill="1" applyAlignment="1">
      <alignment horizontal="left"/>
    </xf>
    <xf numFmtId="49" fontId="14" fillId="3" borderId="0" xfId="0" applyNumberFormat="1" applyFont="1" applyFill="1" applyAlignment="1">
      <alignment horizontal="center"/>
    </xf>
    <xf numFmtId="0" fontId="2" fillId="3" borderId="0" xfId="0" applyFont="1" applyFill="1"/>
    <xf numFmtId="12" fontId="2" fillId="3" borderId="0" xfId="0" applyNumberFormat="1" applyFont="1" applyFill="1" applyAlignment="1">
      <alignment horizontal="left"/>
    </xf>
    <xf numFmtId="3" fontId="2" fillId="0" borderId="0" xfId="0" applyNumberFormat="1" applyFont="1" applyAlignment="1">
      <alignment horizontal="right"/>
    </xf>
    <xf numFmtId="0" fontId="5" fillId="3" borderId="0" xfId="0" applyFont="1" applyFill="1" applyAlignment="1">
      <alignment horizontal="left"/>
    </xf>
    <xf numFmtId="0" fontId="2" fillId="3" borderId="1" xfId="0" applyFont="1" applyFill="1" applyBorder="1" applyAlignment="1">
      <alignment horizontal="left"/>
    </xf>
    <xf numFmtId="164" fontId="2" fillId="3" borderId="0" xfId="0" applyNumberFormat="1" applyFont="1" applyFill="1" applyAlignment="1">
      <alignment horizontal="left"/>
    </xf>
    <xf numFmtId="165" fontId="14" fillId="3" borderId="0" xfId="0" applyNumberFormat="1" applyFont="1" applyFill="1" applyAlignment="1">
      <alignment horizontal="center"/>
    </xf>
    <xf numFmtId="0" fontId="17" fillId="0" borderId="0" xfId="0" applyFont="1" applyAlignment="1">
      <alignment horizontal="left" vertical="top" wrapText="1"/>
    </xf>
    <xf numFmtId="0" fontId="11" fillId="3" borderId="0" xfId="0" applyFont="1" applyFill="1" applyAlignment="1">
      <alignment horizontal="left"/>
    </xf>
    <xf numFmtId="3" fontId="11" fillId="3" borderId="0" xfId="0" applyNumberFormat="1" applyFont="1" applyFill="1" applyAlignment="1">
      <alignment horizontal="left"/>
    </xf>
    <xf numFmtId="0" fontId="4" fillId="3" borderId="0" xfId="0" applyFont="1" applyFill="1" applyAlignment="1">
      <alignment horizontal="right"/>
    </xf>
    <xf numFmtId="0" fontId="4" fillId="3" borderId="0" xfId="0" applyFont="1" applyFill="1" applyAlignment="1">
      <alignment horizontal="left"/>
    </xf>
    <xf numFmtId="0" fontId="4" fillId="3" borderId="0" xfId="0" applyFont="1" applyFill="1"/>
    <xf numFmtId="0" fontId="4" fillId="3" borderId="4" xfId="0" applyFont="1" applyFill="1" applyBorder="1" applyAlignment="1">
      <alignment horizontal="right"/>
    </xf>
    <xf numFmtId="0" fontId="1" fillId="0" borderId="0" xfId="0" applyFont="1"/>
    <xf numFmtId="0" fontId="11" fillId="0" borderId="0" xfId="0" applyFont="1" applyAlignment="1">
      <alignment horizontal="left"/>
    </xf>
    <xf numFmtId="3" fontId="11" fillId="0" borderId="0" xfId="0" applyNumberFormat="1" applyFont="1" applyAlignment="1">
      <alignment horizontal="left"/>
    </xf>
    <xf numFmtId="0" fontId="2" fillId="3" borderId="0" xfId="0" applyFont="1" applyFill="1" applyAlignment="1">
      <alignment horizontal="right"/>
    </xf>
    <xf numFmtId="0" fontId="2" fillId="3" borderId="0" xfId="0" applyFont="1" applyFill="1" applyAlignment="1">
      <alignment horizontal="center"/>
    </xf>
    <xf numFmtId="0" fontId="23" fillId="3" borderId="0" xfId="0" applyFont="1" applyFill="1" applyAlignment="1">
      <alignment horizontal="center"/>
    </xf>
    <xf numFmtId="0" fontId="25" fillId="0" borderId="0" xfId="0" applyFont="1" applyAlignment="1" applyProtection="1">
      <alignment horizontal="center" vertical="top" wrapText="1"/>
      <protection locked="0"/>
    </xf>
    <xf numFmtId="0" fontId="4" fillId="0" borderId="0" xfId="0" applyFont="1"/>
    <xf numFmtId="0" fontId="7" fillId="0" borderId="0" xfId="0" applyFont="1"/>
    <xf numFmtId="0" fontId="21" fillId="0" borderId="0" xfId="0" applyFont="1" applyAlignment="1">
      <alignment horizontal="right"/>
    </xf>
    <xf numFmtId="0" fontId="6" fillId="0" borderId="0" xfId="0" applyFont="1"/>
    <xf numFmtId="0" fontId="2" fillId="0" borderId="0" xfId="0" applyFont="1"/>
    <xf numFmtId="0" fontId="25" fillId="0" borderId="0" xfId="0" applyFont="1" applyAlignment="1">
      <alignment horizontal="center" vertical="top" wrapText="1"/>
    </xf>
    <xf numFmtId="0" fontId="9" fillId="0" borderId="0" xfId="0" applyFont="1" applyAlignment="1">
      <alignment horizontal="center" vertical="top" wrapText="1"/>
    </xf>
    <xf numFmtId="0" fontId="7" fillId="0" borderId="0" xfId="0" applyFont="1" applyAlignment="1">
      <alignment horizontal="right"/>
    </xf>
    <xf numFmtId="3" fontId="10" fillId="0" borderId="0" xfId="0" applyNumberFormat="1" applyFont="1" applyAlignment="1">
      <alignment horizontal="center"/>
    </xf>
    <xf numFmtId="0" fontId="10" fillId="0" borderId="0" xfId="0" applyFont="1" applyAlignment="1">
      <alignment horizontal="center"/>
    </xf>
    <xf numFmtId="0" fontId="4" fillId="0" borderId="0" xfId="0" applyFont="1" applyAlignment="1">
      <alignment horizontal="right"/>
    </xf>
    <xf numFmtId="0" fontId="4" fillId="0" borderId="0" xfId="0" applyFont="1" applyAlignment="1">
      <alignment wrapText="1"/>
    </xf>
    <xf numFmtId="0" fontId="12" fillId="0" borderId="0" xfId="0" applyFont="1"/>
    <xf numFmtId="3" fontId="12" fillId="0" borderId="0" xfId="0" applyNumberFormat="1" applyFont="1"/>
    <xf numFmtId="0" fontId="11" fillId="0" borderId="0" xfId="0" applyFont="1"/>
    <xf numFmtId="14" fontId="9" fillId="0" borderId="0" xfId="0" applyNumberFormat="1" applyFont="1" applyAlignment="1">
      <alignment horizontal="center"/>
    </xf>
    <xf numFmtId="0" fontId="2" fillId="0" borderId="0" xfId="0" applyFont="1" applyAlignment="1">
      <alignment wrapText="1"/>
    </xf>
    <xf numFmtId="49" fontId="11" fillId="3" borderId="0" xfId="0" applyNumberFormat="1" applyFont="1" applyFill="1" applyAlignment="1">
      <alignment horizontal="center"/>
    </xf>
    <xf numFmtId="0" fontId="2" fillId="0" borderId="0" xfId="0" applyFont="1" applyAlignment="1">
      <alignment horizontal="right"/>
    </xf>
    <xf numFmtId="49" fontId="15" fillId="0" borderId="0" xfId="0" applyNumberFormat="1" applyFont="1" applyAlignment="1">
      <alignment wrapText="1"/>
    </xf>
    <xf numFmtId="0" fontId="14" fillId="3" borderId="0" xfId="0" applyFont="1" applyFill="1" applyAlignment="1">
      <alignment horizontal="center"/>
    </xf>
    <xf numFmtId="0" fontId="14" fillId="0" borderId="0" xfId="0" applyFont="1" applyAlignment="1">
      <alignment horizontal="center"/>
    </xf>
    <xf numFmtId="49" fontId="11" fillId="0" borderId="0" xfId="0" applyNumberFormat="1" applyFont="1" applyAlignment="1">
      <alignment horizontal="center"/>
    </xf>
    <xf numFmtId="0" fontId="14" fillId="0" borderId="0" xfId="0" applyFont="1"/>
    <xf numFmtId="0" fontId="2" fillId="0" borderId="0" xfId="0" quotePrefix="1" applyFont="1" applyAlignment="1">
      <alignment horizontal="left" wrapText="1"/>
    </xf>
    <xf numFmtId="0" fontId="2" fillId="0" borderId="0" xfId="0" applyFont="1" applyAlignment="1">
      <alignment horizontal="left"/>
    </xf>
    <xf numFmtId="0" fontId="26" fillId="0" borderId="0" xfId="0" applyFont="1" applyAlignment="1">
      <alignment horizontal="right"/>
    </xf>
    <xf numFmtId="0" fontId="5" fillId="0" borderId="0" xfId="0" applyFont="1" applyAlignment="1">
      <alignment horizontal="right"/>
    </xf>
    <xf numFmtId="0" fontId="13" fillId="0" borderId="0" xfId="0" applyFont="1" applyAlignment="1">
      <alignment horizontal="left"/>
    </xf>
    <xf numFmtId="0" fontId="24" fillId="3" borderId="0" xfId="0" applyFont="1" applyFill="1"/>
    <xf numFmtId="0" fontId="32" fillId="6" borderId="0" xfId="0" applyFont="1" applyFill="1"/>
    <xf numFmtId="0" fontId="14" fillId="3" borderId="4" xfId="0" applyFont="1" applyFill="1" applyBorder="1" applyAlignment="1">
      <alignment horizontal="center"/>
    </xf>
    <xf numFmtId="0" fontId="2" fillId="3" borderId="0" xfId="0" applyFont="1" applyFill="1" applyAlignment="1">
      <alignment vertical="center"/>
    </xf>
    <xf numFmtId="0" fontId="2" fillId="3" borderId="4" xfId="0" applyFont="1" applyFill="1" applyBorder="1" applyAlignment="1">
      <alignment horizontal="left"/>
    </xf>
    <xf numFmtId="0" fontId="5" fillId="0" borderId="0" xfId="0" quotePrefix="1" applyFont="1" applyAlignment="1">
      <alignment horizontal="right"/>
    </xf>
    <xf numFmtId="14" fontId="35" fillId="0" borderId="0" xfId="0" applyNumberFormat="1" applyFont="1" applyAlignment="1">
      <alignment horizontal="center"/>
    </xf>
    <xf numFmtId="14" fontId="35" fillId="0" borderId="4" xfId="0" applyNumberFormat="1" applyFont="1" applyBorder="1" applyAlignment="1">
      <alignment horizontal="center"/>
    </xf>
    <xf numFmtId="0" fontId="2" fillId="0" borderId="0" xfId="0" applyFont="1" applyAlignment="1">
      <alignment horizontal="left" vertical="top" wrapText="1"/>
    </xf>
    <xf numFmtId="0" fontId="1" fillId="0" borderId="0" xfId="0" applyFont="1" applyAlignment="1">
      <alignment horizontal="left" vertical="top" wrapText="1"/>
    </xf>
    <xf numFmtId="0" fontId="11" fillId="0" borderId="0" xfId="0" applyFont="1" applyAlignment="1">
      <alignment horizontal="left" vertical="top" wrapText="1"/>
    </xf>
    <xf numFmtId="0" fontId="40" fillId="0" borderId="0" xfId="0" applyFont="1"/>
    <xf numFmtId="0" fontId="33" fillId="3" borderId="0" xfId="0" applyFont="1" applyFill="1" applyAlignment="1">
      <alignment horizontal="center"/>
    </xf>
    <xf numFmtId="0" fontId="33" fillId="3" borderId="4" xfId="0" applyFont="1" applyFill="1" applyBorder="1" applyAlignment="1">
      <alignment horizontal="center"/>
    </xf>
    <xf numFmtId="0" fontId="34" fillId="0" borderId="0" xfId="0" applyFont="1"/>
    <xf numFmtId="0" fontId="41" fillId="3" borderId="0" xfId="0" applyFont="1" applyFill="1" applyAlignment="1">
      <alignment horizontal="left"/>
    </xf>
    <xf numFmtId="3" fontId="12" fillId="0" borderId="0" xfId="0" applyNumberFormat="1" applyFont="1" applyAlignment="1">
      <alignment horizontal="center"/>
    </xf>
    <xf numFmtId="37" fontId="12" fillId="0" borderId="0" xfId="1" applyNumberFormat="1" applyFont="1" applyBorder="1" applyAlignment="1" applyProtection="1">
      <alignment horizontal="center"/>
    </xf>
    <xf numFmtId="14" fontId="12" fillId="0" borderId="0" xfId="0" applyNumberFormat="1" applyFont="1" applyAlignment="1">
      <alignment horizontal="center"/>
    </xf>
    <xf numFmtId="9" fontId="12" fillId="0" borderId="0" xfId="0" applyNumberFormat="1" applyFont="1" applyAlignment="1">
      <alignment horizontal="center"/>
    </xf>
    <xf numFmtId="0" fontId="12" fillId="0" borderId="0" xfId="0" applyFont="1" applyAlignment="1">
      <alignment horizontal="center"/>
    </xf>
    <xf numFmtId="0" fontId="3" fillId="0" borderId="0" xfId="0" applyFont="1" applyAlignment="1">
      <alignment horizontal="left" vertical="top" wrapText="1"/>
    </xf>
    <xf numFmtId="0" fontId="5" fillId="0" borderId="0" xfId="0" applyFont="1"/>
    <xf numFmtId="0" fontId="0" fillId="0" borderId="11" xfId="0" applyBorder="1"/>
    <xf numFmtId="0" fontId="4" fillId="0" borderId="12" xfId="0" applyFont="1" applyBorder="1"/>
    <xf numFmtId="0" fontId="5" fillId="0" borderId="11" xfId="0" applyFont="1" applyBorder="1" applyAlignment="1">
      <alignment vertical="center" textRotation="90"/>
    </xf>
    <xf numFmtId="0" fontId="5" fillId="0" borderId="15" xfId="0" applyFont="1" applyBorder="1" applyAlignment="1">
      <alignment vertical="center" textRotation="90"/>
    </xf>
    <xf numFmtId="0" fontId="43" fillId="0" borderId="0" xfId="0" applyFont="1" applyAlignment="1">
      <alignment vertical="center"/>
    </xf>
    <xf numFmtId="0" fontId="36" fillId="0" borderId="0" xfId="0" applyFont="1" applyAlignment="1">
      <alignment vertical="center"/>
    </xf>
    <xf numFmtId="0" fontId="45" fillId="3" borderId="0" xfId="0" applyFont="1" applyFill="1" applyAlignment="1">
      <alignment horizontal="center"/>
    </xf>
    <xf numFmtId="0" fontId="3" fillId="3" borderId="0" xfId="0" applyFont="1" applyFill="1" applyAlignment="1">
      <alignment horizontal="center"/>
    </xf>
    <xf numFmtId="14" fontId="14" fillId="4" borderId="2" xfId="0" applyNumberFormat="1" applyFont="1" applyFill="1" applyBorder="1" applyAlignment="1" applyProtection="1">
      <alignment horizontal="center"/>
      <protection locked="0"/>
    </xf>
    <xf numFmtId="0" fontId="2" fillId="3" borderId="0" xfId="0" applyFont="1" applyFill="1" applyAlignment="1">
      <alignment horizontal="right"/>
    </xf>
    <xf numFmtId="1" fontId="14" fillId="3" borderId="2" xfId="0" applyNumberFormat="1" applyFont="1" applyFill="1" applyBorder="1" applyAlignment="1">
      <alignment horizontal="center"/>
    </xf>
    <xf numFmtId="0" fontId="27" fillId="5" borderId="0" xfId="0" applyFont="1" applyFill="1" applyAlignment="1">
      <alignment horizontal="center"/>
    </xf>
    <xf numFmtId="0" fontId="14" fillId="3" borderId="2" xfId="0" applyFont="1" applyFill="1" applyBorder="1" applyAlignment="1">
      <alignment horizontal="center"/>
    </xf>
    <xf numFmtId="0" fontId="2" fillId="3" borderId="4" xfId="0" applyFont="1" applyFill="1" applyBorder="1" applyAlignment="1">
      <alignment horizontal="right"/>
    </xf>
    <xf numFmtId="0" fontId="14" fillId="3" borderId="3" xfId="0" applyFont="1" applyFill="1" applyBorder="1" applyAlignment="1">
      <alignment horizontal="center"/>
    </xf>
    <xf numFmtId="0" fontId="33" fillId="3" borderId="3" xfId="0" applyFont="1" applyFill="1" applyBorder="1" applyAlignment="1">
      <alignment horizontal="center"/>
    </xf>
    <xf numFmtId="0" fontId="33" fillId="3" borderId="2" xfId="0" applyFont="1" applyFill="1" applyBorder="1" applyAlignment="1">
      <alignment horizontal="center"/>
    </xf>
    <xf numFmtId="0" fontId="11" fillId="4" borderId="2" xfId="0" applyFont="1" applyFill="1" applyBorder="1" applyAlignment="1" applyProtection="1">
      <alignment horizontal="center"/>
      <protection locked="0"/>
    </xf>
    <xf numFmtId="0" fontId="11" fillId="0" borderId="2" xfId="0" applyFont="1" applyBorder="1" applyAlignment="1">
      <alignment horizontal="center"/>
    </xf>
    <xf numFmtId="0" fontId="31" fillId="0" borderId="2" xfId="0" applyFont="1" applyBorder="1" applyAlignment="1">
      <alignment horizontal="left"/>
    </xf>
    <xf numFmtId="14" fontId="11" fillId="4" borderId="2" xfId="0" applyNumberFormat="1" applyFont="1" applyFill="1" applyBorder="1" applyAlignment="1" applyProtection="1">
      <alignment horizontal="center"/>
      <protection locked="0"/>
    </xf>
    <xf numFmtId="14" fontId="35" fillId="0" borderId="2" xfId="0" applyNumberFormat="1" applyFont="1" applyBorder="1" applyAlignment="1">
      <alignment horizontal="center"/>
    </xf>
    <xf numFmtId="14" fontId="35" fillId="0" borderId="3" xfId="0" applyNumberFormat="1" applyFont="1" applyBorder="1" applyAlignment="1">
      <alignment horizontal="center"/>
    </xf>
    <xf numFmtId="0" fontId="5" fillId="0" borderId="0" xfId="0" applyFont="1" applyAlignment="1">
      <alignment horizontal="right" wrapText="1"/>
    </xf>
    <xf numFmtId="14" fontId="1" fillId="4" borderId="0" xfId="0" applyNumberFormat="1" applyFont="1" applyFill="1" applyAlignment="1" applyProtection="1">
      <alignment horizontal="center"/>
      <protection locked="0"/>
    </xf>
    <xf numFmtId="14" fontId="1" fillId="4" borderId="2" xfId="0" applyNumberFormat="1" applyFont="1" applyFill="1" applyBorder="1" applyAlignment="1" applyProtection="1">
      <alignment horizontal="center"/>
      <protection locked="0"/>
    </xf>
    <xf numFmtId="0" fontId="1" fillId="4" borderId="0" xfId="0" applyFont="1" applyFill="1" applyAlignment="1" applyProtection="1">
      <alignment horizontal="center"/>
      <protection locked="0"/>
    </xf>
    <xf numFmtId="0" fontId="1" fillId="4" borderId="2" xfId="0" applyFont="1" applyFill="1" applyBorder="1" applyAlignment="1" applyProtection="1">
      <alignment horizontal="center"/>
      <protection locked="0"/>
    </xf>
    <xf numFmtId="3" fontId="1" fillId="4" borderId="0" xfId="0" applyNumberFormat="1" applyFont="1" applyFill="1" applyAlignment="1" applyProtection="1">
      <alignment horizontal="center"/>
      <protection locked="0"/>
    </xf>
    <xf numFmtId="3" fontId="1" fillId="4" borderId="2" xfId="0" applyNumberFormat="1" applyFont="1" applyFill="1" applyBorder="1" applyAlignment="1" applyProtection="1">
      <alignment horizontal="center"/>
      <protection locked="0"/>
    </xf>
    <xf numFmtId="3" fontId="1" fillId="0" borderId="2" xfId="0" quotePrefix="1" applyNumberFormat="1" applyFont="1" applyBorder="1" applyAlignment="1">
      <alignment horizontal="center" wrapText="1"/>
    </xf>
    <xf numFmtId="0" fontId="1" fillId="0" borderId="2" xfId="0" quotePrefix="1" applyFont="1" applyBorder="1" applyAlignment="1">
      <alignment horizontal="center" wrapText="1"/>
    </xf>
    <xf numFmtId="3" fontId="1" fillId="0" borderId="2" xfId="0" quotePrefix="1" applyNumberFormat="1" applyFont="1" applyBorder="1" applyAlignment="1">
      <alignment horizontal="center"/>
    </xf>
    <xf numFmtId="0" fontId="1" fillId="0" borderId="2" xfId="0" quotePrefix="1" applyFont="1" applyBorder="1" applyAlignment="1">
      <alignment horizontal="center"/>
    </xf>
    <xf numFmtId="0" fontId="44" fillId="0" borderId="0" xfId="0" applyFont="1" applyAlignment="1">
      <alignment horizontal="center"/>
    </xf>
    <xf numFmtId="0" fontId="44" fillId="0" borderId="2" xfId="0" applyFont="1" applyBorder="1" applyAlignment="1">
      <alignment horizontal="center"/>
    </xf>
    <xf numFmtId="14" fontId="42" fillId="0" borderId="5" xfId="0" applyNumberFormat="1" applyFont="1" applyBorder="1" applyAlignment="1">
      <alignment horizontal="center" textRotation="90"/>
    </xf>
    <xf numFmtId="14" fontId="42" fillId="0" borderId="4" xfId="0" applyNumberFormat="1" applyFont="1" applyBorder="1" applyAlignment="1">
      <alignment horizontal="center" textRotation="90"/>
    </xf>
    <xf numFmtId="14" fontId="42" fillId="0" borderId="7" xfId="0" applyNumberFormat="1" applyFont="1" applyBorder="1" applyAlignment="1">
      <alignment horizontal="center" textRotation="90"/>
    </xf>
    <xf numFmtId="14" fontId="42" fillId="0" borderId="0" xfId="0" applyNumberFormat="1" applyFont="1" applyAlignment="1">
      <alignment horizontal="center" textRotation="90"/>
    </xf>
    <xf numFmtId="14" fontId="43" fillId="0" borderId="4" xfId="0" applyNumberFormat="1" applyFont="1" applyBorder="1" applyAlignment="1">
      <alignment horizontal="center"/>
    </xf>
    <xf numFmtId="0" fontId="11" fillId="4" borderId="4" xfId="0" applyFont="1" applyFill="1" applyBorder="1" applyAlignment="1" applyProtection="1">
      <alignment horizontal="left" vertical="top" wrapText="1"/>
      <protection locked="0"/>
    </xf>
    <xf numFmtId="0" fontId="11" fillId="4" borderId="6" xfId="0" applyFont="1" applyFill="1" applyBorder="1" applyAlignment="1" applyProtection="1">
      <alignment horizontal="left" vertical="top" wrapText="1"/>
      <protection locked="0"/>
    </xf>
    <xf numFmtId="0" fontId="11" fillId="4" borderId="0" xfId="0" applyFont="1" applyFill="1" applyAlignment="1" applyProtection="1">
      <alignment horizontal="left" vertical="top" wrapText="1"/>
      <protection locked="0"/>
    </xf>
    <xf numFmtId="0" fontId="11" fillId="4" borderId="8" xfId="0" applyFont="1" applyFill="1" applyBorder="1" applyAlignment="1" applyProtection="1">
      <alignment horizontal="left" vertical="top" wrapText="1"/>
      <protection locked="0"/>
    </xf>
    <xf numFmtId="0" fontId="11" fillId="4" borderId="2" xfId="0" applyFont="1" applyFill="1" applyBorder="1" applyAlignment="1" applyProtection="1">
      <alignment horizontal="left" vertical="top" wrapText="1"/>
      <protection locked="0"/>
    </xf>
    <xf numFmtId="0" fontId="11" fillId="4" borderId="10" xfId="0" applyFont="1" applyFill="1" applyBorder="1" applyAlignment="1" applyProtection="1">
      <alignment horizontal="left" vertical="top" wrapText="1"/>
      <protection locked="0"/>
    </xf>
    <xf numFmtId="14" fontId="43" fillId="0" borderId="0" xfId="0" applyNumberFormat="1" applyFont="1" applyAlignment="1">
      <alignment horizontal="center"/>
    </xf>
    <xf numFmtId="0" fontId="42" fillId="0" borderId="7" xfId="0" applyFont="1" applyBorder="1" applyAlignment="1">
      <alignment horizontal="center" textRotation="90"/>
    </xf>
    <xf numFmtId="0" fontId="42" fillId="0" borderId="0" xfId="0" applyFont="1" applyAlignment="1">
      <alignment horizontal="center" textRotation="90"/>
    </xf>
    <xf numFmtId="0" fontId="42" fillId="0" borderId="9" xfId="0" applyFont="1" applyBorder="1" applyAlignment="1">
      <alignment horizontal="center" textRotation="90"/>
    </xf>
    <xf numFmtId="0" fontId="42" fillId="0" borderId="2" xfId="0" applyFont="1" applyBorder="1" applyAlignment="1">
      <alignment horizontal="center" textRotation="90"/>
    </xf>
    <xf numFmtId="14" fontId="43" fillId="0" borderId="0" xfId="0" applyNumberFormat="1" applyFont="1" applyAlignment="1">
      <alignment horizontal="center" vertical="top"/>
    </xf>
    <xf numFmtId="0" fontId="43" fillId="0" borderId="2" xfId="0" applyFont="1" applyBorder="1" applyAlignment="1">
      <alignment horizontal="center" vertical="top"/>
    </xf>
    <xf numFmtId="14" fontId="2" fillId="0" borderId="4" xfId="0" applyNumberFormat="1" applyFont="1" applyBorder="1" applyAlignment="1">
      <alignment horizontal="center"/>
    </xf>
    <xf numFmtId="14" fontId="2" fillId="0" borderId="0" xfId="0" applyNumberFormat="1" applyFont="1" applyAlignment="1">
      <alignment horizontal="center"/>
    </xf>
    <xf numFmtId="14" fontId="2" fillId="0" borderId="0" xfId="0" applyNumberFormat="1" applyFont="1" applyAlignment="1">
      <alignment horizontal="center" vertical="top"/>
    </xf>
    <xf numFmtId="0" fontId="2" fillId="0" borderId="2" xfId="0" applyFont="1" applyBorder="1" applyAlignment="1">
      <alignment horizontal="center" vertical="top"/>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xf>
    <xf numFmtId="3" fontId="1" fillId="4" borderId="4" xfId="0" applyNumberFormat="1" applyFont="1" applyFill="1" applyBorder="1" applyAlignment="1" applyProtection="1">
      <alignment horizontal="left" vertical="top" wrapText="1"/>
      <protection locked="0"/>
    </xf>
    <xf numFmtId="3" fontId="1" fillId="4" borderId="6" xfId="0" applyNumberFormat="1" applyFont="1" applyFill="1" applyBorder="1" applyAlignment="1" applyProtection="1">
      <alignment horizontal="left" vertical="top" wrapText="1"/>
      <protection locked="0"/>
    </xf>
    <xf numFmtId="3" fontId="1" fillId="4" borderId="2" xfId="0" applyNumberFormat="1" applyFont="1" applyFill="1" applyBorder="1" applyAlignment="1" applyProtection="1">
      <alignment horizontal="left" vertical="top" wrapText="1"/>
      <protection locked="0"/>
    </xf>
    <xf numFmtId="3" fontId="1" fillId="4" borderId="10" xfId="0" applyNumberFormat="1" applyFont="1" applyFill="1" applyBorder="1" applyAlignment="1" applyProtection="1">
      <alignment horizontal="left" vertical="top" wrapText="1"/>
      <protection locked="0"/>
    </xf>
    <xf numFmtId="0" fontId="1" fillId="4" borderId="5" xfId="0" applyFont="1" applyFill="1" applyBorder="1" applyAlignment="1" applyProtection="1">
      <alignment horizontal="left" vertical="top" wrapText="1"/>
      <protection locked="0"/>
    </xf>
    <xf numFmtId="0" fontId="1" fillId="4" borderId="4" xfId="0" applyFont="1" applyFill="1" applyBorder="1" applyAlignment="1" applyProtection="1">
      <alignment horizontal="left" vertical="top" wrapText="1"/>
      <protection locked="0"/>
    </xf>
    <xf numFmtId="0" fontId="1" fillId="4" borderId="6" xfId="0" applyFont="1" applyFill="1" applyBorder="1" applyAlignment="1" applyProtection="1">
      <alignment horizontal="left" vertical="top" wrapText="1"/>
      <protection locked="0"/>
    </xf>
    <xf numFmtId="0" fontId="1" fillId="4" borderId="9" xfId="0" applyFont="1" applyFill="1" applyBorder="1" applyAlignment="1" applyProtection="1">
      <alignment horizontal="left" vertical="top" wrapText="1"/>
      <protection locked="0"/>
    </xf>
    <xf numFmtId="0" fontId="1" fillId="4" borderId="2" xfId="0" applyFont="1" applyFill="1" applyBorder="1" applyAlignment="1" applyProtection="1">
      <alignment horizontal="left" vertical="top" wrapText="1"/>
      <protection locked="0"/>
    </xf>
    <xf numFmtId="0" fontId="1" fillId="4" borderId="10" xfId="0" applyFont="1" applyFill="1" applyBorder="1" applyAlignment="1" applyProtection="1">
      <alignment horizontal="left" vertical="top" wrapText="1"/>
      <protection locked="0"/>
    </xf>
    <xf numFmtId="0" fontId="11" fillId="4" borderId="2" xfId="0" quotePrefix="1" applyFont="1" applyFill="1" applyBorder="1" applyAlignment="1" applyProtection="1">
      <alignment horizontal="center"/>
      <protection locked="0"/>
    </xf>
    <xf numFmtId="0" fontId="11" fillId="4" borderId="20" xfId="0" applyFont="1" applyFill="1" applyBorder="1" applyAlignment="1" applyProtection="1">
      <alignment horizontal="center"/>
      <protection locked="0"/>
    </xf>
    <xf numFmtId="0" fontId="11" fillId="4" borderId="16" xfId="0" applyFont="1" applyFill="1" applyBorder="1" applyAlignment="1" applyProtection="1">
      <alignment horizontal="center"/>
      <protection locked="0"/>
    </xf>
    <xf numFmtId="14" fontId="11" fillId="4" borderId="16" xfId="0" applyNumberFormat="1" applyFont="1" applyFill="1" applyBorder="1" applyAlignment="1" applyProtection="1">
      <alignment horizontal="center"/>
      <protection locked="0"/>
    </xf>
    <xf numFmtId="14" fontId="12" fillId="0" borderId="16" xfId="0" applyNumberFormat="1" applyFont="1" applyBorder="1" applyAlignment="1">
      <alignment horizontal="center"/>
    </xf>
    <xf numFmtId="14" fontId="12" fillId="0" borderId="23" xfId="0" applyNumberFormat="1" applyFont="1" applyBorder="1" applyAlignment="1">
      <alignment horizontal="center"/>
    </xf>
    <xf numFmtId="1" fontId="22" fillId="0" borderId="2" xfId="0" applyNumberFormat="1" applyFont="1" applyBorder="1" applyAlignment="1">
      <alignment horizontal="center"/>
    </xf>
    <xf numFmtId="0" fontId="22" fillId="0" borderId="2" xfId="0" applyFont="1" applyBorder="1" applyAlignment="1">
      <alignment horizontal="center"/>
    </xf>
    <xf numFmtId="0" fontId="22" fillId="0" borderId="3" xfId="0" applyFont="1" applyBorder="1" applyAlignment="1">
      <alignment horizontal="center"/>
    </xf>
    <xf numFmtId="0" fontId="12" fillId="0" borderId="3" xfId="0" applyFont="1" applyBorder="1" applyAlignment="1">
      <alignment horizontal="center"/>
    </xf>
    <xf numFmtId="0" fontId="12" fillId="0" borderId="2" xfId="0"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7" fillId="0" borderId="19" xfId="0" applyFont="1" applyBorder="1" applyAlignment="1">
      <alignment horizontal="center"/>
    </xf>
    <xf numFmtId="0" fontId="36" fillId="0" borderId="13" xfId="0" applyFont="1" applyBorder="1" applyAlignment="1">
      <alignment horizontal="center" vertical="center" wrapText="1"/>
    </xf>
    <xf numFmtId="0" fontId="36" fillId="0" borderId="14" xfId="0" applyFont="1" applyBorder="1" applyAlignment="1">
      <alignment horizontal="center" vertical="center" wrapText="1"/>
    </xf>
    <xf numFmtId="0" fontId="11" fillId="4" borderId="21" xfId="0" applyFont="1" applyFill="1" applyBorder="1" applyAlignment="1" applyProtection="1">
      <alignment horizontal="center"/>
      <protection locked="0"/>
    </xf>
    <xf numFmtId="0" fontId="11" fillId="4" borderId="22" xfId="0" applyFont="1" applyFill="1" applyBorder="1" applyAlignment="1" applyProtection="1">
      <alignment horizontal="center"/>
      <protection locked="0"/>
    </xf>
    <xf numFmtId="14" fontId="11" fillId="4" borderId="22" xfId="0" applyNumberFormat="1" applyFont="1" applyFill="1" applyBorder="1" applyAlignment="1" applyProtection="1">
      <alignment horizontal="center"/>
      <protection locked="0"/>
    </xf>
    <xf numFmtId="14" fontId="12" fillId="0" borderId="22" xfId="0" applyNumberFormat="1" applyFont="1" applyBorder="1" applyAlignment="1">
      <alignment horizontal="center"/>
    </xf>
    <xf numFmtId="14" fontId="12" fillId="0" borderId="24" xfId="0" applyNumberFormat="1" applyFont="1" applyBorder="1" applyAlignment="1">
      <alignment horizontal="center"/>
    </xf>
    <xf numFmtId="3" fontId="12" fillId="0" borderId="0" xfId="0" applyNumberFormat="1" applyFont="1" applyAlignment="1">
      <alignment horizontal="center"/>
    </xf>
    <xf numFmtId="0" fontId="12" fillId="0" borderId="0" xfId="0" applyFont="1" applyAlignment="1">
      <alignment horizontal="center"/>
    </xf>
    <xf numFmtId="37" fontId="12" fillId="0" borderId="0" xfId="1" applyNumberFormat="1" applyFont="1" applyBorder="1" applyAlignment="1" applyProtection="1">
      <alignment horizontal="center"/>
    </xf>
    <xf numFmtId="3" fontId="12" fillId="0" borderId="2" xfId="0" applyNumberFormat="1" applyFont="1" applyBorder="1" applyAlignment="1">
      <alignment horizontal="center"/>
    </xf>
    <xf numFmtId="37" fontId="12" fillId="0" borderId="2" xfId="1" applyNumberFormat="1" applyFont="1" applyBorder="1" applyAlignment="1" applyProtection="1">
      <alignment horizontal="center"/>
    </xf>
    <xf numFmtId="0" fontId="22" fillId="4" borderId="3" xfId="0" applyFont="1" applyFill="1" applyBorder="1" applyAlignment="1" applyProtection="1">
      <alignment horizontal="center"/>
      <protection locked="0"/>
    </xf>
    <xf numFmtId="0" fontId="4" fillId="0" borderId="0" xfId="0" applyFont="1" applyAlignment="1">
      <alignment horizontal="center" wrapText="1"/>
    </xf>
    <xf numFmtId="9" fontId="12" fillId="0" borderId="2" xfId="0" applyNumberFormat="1" applyFont="1" applyBorder="1" applyAlignment="1">
      <alignment horizontal="center"/>
    </xf>
    <xf numFmtId="14" fontId="12" fillId="0" borderId="2" xfId="0" applyNumberFormat="1" applyFont="1" applyBorder="1" applyAlignment="1">
      <alignment horizontal="center"/>
    </xf>
    <xf numFmtId="49" fontId="22" fillId="4" borderId="3" xfId="0" applyNumberFormat="1" applyFont="1" applyFill="1" applyBorder="1" applyAlignment="1" applyProtection="1">
      <alignment horizontal="center"/>
      <protection locked="0"/>
    </xf>
    <xf numFmtId="0" fontId="12" fillId="4" borderId="2" xfId="0" applyFont="1" applyFill="1" applyBorder="1" applyAlignment="1" applyProtection="1">
      <alignment horizontal="center"/>
      <protection locked="0"/>
    </xf>
    <xf numFmtId="37" fontId="12" fillId="4" borderId="2" xfId="1" applyNumberFormat="1" applyFont="1" applyFill="1" applyBorder="1" applyAlignment="1" applyProtection="1">
      <alignment horizontal="center"/>
      <protection locked="0"/>
    </xf>
    <xf numFmtId="49" fontId="22" fillId="4" borderId="2" xfId="0" applyNumberFormat="1" applyFont="1" applyFill="1" applyBorder="1" applyAlignment="1" applyProtection="1">
      <alignment horizontal="center"/>
      <protection locked="0"/>
    </xf>
    <xf numFmtId="14" fontId="12" fillId="4" borderId="2" xfId="0" applyNumberFormat="1" applyFont="1" applyFill="1" applyBorder="1" applyAlignment="1" applyProtection="1">
      <alignment horizontal="center"/>
      <protection locked="0"/>
    </xf>
    <xf numFmtId="14" fontId="12" fillId="0" borderId="0" xfId="0" applyNumberFormat="1" applyFont="1" applyAlignment="1">
      <alignment horizontal="center"/>
    </xf>
    <xf numFmtId="9" fontId="12" fillId="0" borderId="0" xfId="0" applyNumberFormat="1" applyFont="1" applyAlignment="1">
      <alignment horizontal="center"/>
    </xf>
    <xf numFmtId="0" fontId="22" fillId="4" borderId="2" xfId="0" applyFont="1" applyFill="1" applyBorder="1" applyAlignment="1" applyProtection="1">
      <alignment horizontal="center"/>
      <protection locked="0"/>
    </xf>
    <xf numFmtId="1" fontId="22" fillId="4" borderId="2" xfId="0" applyNumberFormat="1" applyFont="1" applyFill="1" applyBorder="1" applyAlignment="1" applyProtection="1">
      <alignment horizontal="center"/>
      <protection locked="0"/>
    </xf>
    <xf numFmtId="0" fontId="0" fillId="0" borderId="0" xfId="0" applyAlignment="1">
      <alignment horizontal="center"/>
    </xf>
    <xf numFmtId="37" fontId="12" fillId="0" borderId="3" xfId="1" applyNumberFormat="1" applyFont="1" applyBorder="1" applyAlignment="1" applyProtection="1">
      <alignment horizontal="center"/>
    </xf>
    <xf numFmtId="3" fontId="12" fillId="0" borderId="3" xfId="0" applyNumberFormat="1" applyFont="1" applyBorder="1" applyAlignment="1">
      <alignment horizontal="center"/>
    </xf>
    <xf numFmtId="14" fontId="11" fillId="4" borderId="0" xfId="0" applyNumberFormat="1" applyFont="1" applyFill="1" applyAlignment="1" applyProtection="1">
      <alignment horizontal="center" vertical="center"/>
      <protection locked="0"/>
    </xf>
    <xf numFmtId="14" fontId="11" fillId="4" borderId="2" xfId="0" applyNumberFormat="1" applyFont="1" applyFill="1" applyBorder="1" applyAlignment="1" applyProtection="1">
      <alignment horizontal="center" vertical="center"/>
      <protection locked="0"/>
    </xf>
    <xf numFmtId="166" fontId="11" fillId="4" borderId="0" xfId="0" applyNumberFormat="1" applyFont="1" applyFill="1" applyAlignment="1" applyProtection="1">
      <alignment horizontal="center" vertical="center"/>
      <protection locked="0"/>
    </xf>
    <xf numFmtId="166" fontId="11" fillId="4" borderId="2" xfId="0" applyNumberFormat="1" applyFont="1" applyFill="1" applyBorder="1" applyAlignment="1" applyProtection="1">
      <alignment horizontal="center" vertical="center"/>
      <protection locked="0"/>
    </xf>
    <xf numFmtId="3" fontId="11" fillId="4" borderId="0" xfId="0" applyNumberFormat="1" applyFont="1" applyFill="1" applyAlignment="1" applyProtection="1">
      <alignment horizontal="center" vertical="center"/>
      <protection locked="0"/>
    </xf>
    <xf numFmtId="3" fontId="11" fillId="4" borderId="2" xfId="0" applyNumberFormat="1" applyFont="1" applyFill="1" applyBorder="1" applyAlignment="1" applyProtection="1">
      <alignment horizontal="center" vertical="center"/>
      <protection locked="0"/>
    </xf>
    <xf numFmtId="0" fontId="5" fillId="0" borderId="0" xfId="0" applyFont="1" applyAlignment="1">
      <alignment horizontal="right" vertical="center" wrapText="1"/>
    </xf>
    <xf numFmtId="0" fontId="47" fillId="0" borderId="0" xfId="0" applyFont="1" applyAlignment="1">
      <alignment horizontal="center" vertical="center" wrapText="1"/>
    </xf>
    <xf numFmtId="0" fontId="4" fillId="0" borderId="0" xfId="0" quotePrefix="1" applyFont="1" applyAlignment="1">
      <alignment horizontal="center" vertical="center" wrapText="1"/>
    </xf>
    <xf numFmtId="0" fontId="2" fillId="0" borderId="0" xfId="0" quotePrefix="1" applyFont="1" applyAlignment="1">
      <alignment horizontal="center" vertical="center"/>
    </xf>
    <xf numFmtId="3" fontId="12" fillId="0" borderId="5" xfId="0" applyNumberFormat="1" applyFont="1" applyBorder="1" applyAlignment="1">
      <alignment horizontal="center" vertical="center"/>
    </xf>
    <xf numFmtId="3" fontId="12" fillId="0" borderId="4" xfId="0" applyNumberFormat="1" applyFont="1" applyBorder="1" applyAlignment="1">
      <alignment horizontal="center" vertical="center"/>
    </xf>
    <xf numFmtId="3" fontId="12" fillId="0" borderId="6" xfId="0" applyNumberFormat="1" applyFont="1" applyBorder="1" applyAlignment="1">
      <alignment horizontal="center" vertical="center"/>
    </xf>
    <xf numFmtId="3" fontId="12" fillId="0" borderId="9" xfId="0" applyNumberFormat="1" applyFont="1" applyBorder="1" applyAlignment="1">
      <alignment horizontal="center" vertical="center"/>
    </xf>
    <xf numFmtId="3" fontId="12" fillId="0" borderId="2" xfId="0" applyNumberFormat="1" applyFont="1" applyBorder="1" applyAlignment="1">
      <alignment horizontal="center" vertical="center"/>
    </xf>
    <xf numFmtId="3" fontId="12" fillId="0" borderId="10" xfId="0" applyNumberFormat="1" applyFont="1" applyBorder="1" applyAlignment="1">
      <alignment horizontal="center" vertical="center"/>
    </xf>
    <xf numFmtId="0" fontId="2" fillId="0" borderId="0" xfId="0" applyFont="1" applyAlignment="1">
      <alignment horizontal="center" vertical="center"/>
    </xf>
    <xf numFmtId="3" fontId="14" fillId="4" borderId="2" xfId="0" applyNumberFormat="1" applyFont="1" applyFill="1" applyBorder="1" applyAlignment="1" applyProtection="1">
      <alignment horizontal="center"/>
      <protection locked="0"/>
    </xf>
    <xf numFmtId="49" fontId="14" fillId="4" borderId="3" xfId="0" applyNumberFormat="1" applyFont="1" applyFill="1" applyBorder="1" applyAlignment="1" applyProtection="1">
      <alignment horizontal="center"/>
      <protection locked="0"/>
    </xf>
    <xf numFmtId="49" fontId="14" fillId="4" borderId="2" xfId="0" applyNumberFormat="1" applyFont="1" applyFill="1" applyBorder="1" applyAlignment="1" applyProtection="1">
      <alignment horizontal="center"/>
      <protection locked="0"/>
    </xf>
    <xf numFmtId="0" fontId="36" fillId="3" borderId="0" xfId="0" applyFont="1" applyFill="1" applyAlignment="1">
      <alignment horizontal="center" wrapText="1"/>
    </xf>
    <xf numFmtId="49" fontId="33" fillId="4" borderId="2" xfId="0" applyNumberFormat="1" applyFont="1" applyFill="1" applyBorder="1" applyAlignment="1" applyProtection="1">
      <alignment horizontal="left" wrapText="1"/>
      <protection locked="0"/>
    </xf>
    <xf numFmtId="0" fontId="2" fillId="3" borderId="4" xfId="0" applyFont="1" applyFill="1" applyBorder="1" applyAlignment="1">
      <alignment horizontal="center"/>
    </xf>
    <xf numFmtId="0" fontId="2" fillId="3" borderId="0" xfId="0" applyFont="1" applyFill="1" applyAlignment="1">
      <alignment horizontal="center"/>
    </xf>
    <xf numFmtId="0" fontId="18" fillId="4" borderId="2" xfId="0" applyFont="1" applyFill="1" applyBorder="1" applyAlignment="1" applyProtection="1">
      <alignment horizontal="center"/>
      <protection locked="0"/>
    </xf>
    <xf numFmtId="0" fontId="2" fillId="0" borderId="0" xfId="0" applyFont="1" applyAlignment="1">
      <alignment horizontal="left" vertical="top" wrapText="1"/>
    </xf>
    <xf numFmtId="0" fontId="20" fillId="4" borderId="2" xfId="0" applyFont="1" applyFill="1" applyBorder="1" applyAlignment="1" applyProtection="1">
      <alignment horizontal="left" wrapText="1"/>
      <protection locked="0"/>
    </xf>
    <xf numFmtId="0" fontId="2" fillId="0" borderId="0" xfId="0" applyFont="1" applyAlignment="1">
      <alignment horizontal="center" wrapText="1"/>
    </xf>
    <xf numFmtId="49" fontId="18" fillId="4" borderId="2" xfId="0" applyNumberFormat="1" applyFont="1" applyFill="1" applyBorder="1" applyAlignment="1" applyProtection="1">
      <alignment horizontal="center"/>
      <protection locked="0"/>
    </xf>
    <xf numFmtId="0" fontId="45" fillId="3" borderId="0" xfId="0" quotePrefix="1" applyFont="1" applyFill="1" applyAlignment="1">
      <alignment horizontal="center"/>
    </xf>
    <xf numFmtId="14" fontId="14" fillId="3" borderId="2" xfId="0" applyNumberFormat="1" applyFont="1" applyFill="1" applyBorder="1" applyAlignment="1">
      <alignment horizontal="center"/>
    </xf>
    <xf numFmtId="0" fontId="11" fillId="4" borderId="2" xfId="0" applyFont="1" applyFill="1" applyBorder="1" applyAlignment="1" applyProtection="1">
      <alignment horizontal="center" wrapText="1"/>
      <protection locked="0"/>
    </xf>
    <xf numFmtId="3" fontId="11" fillId="4" borderId="2" xfId="0" applyNumberFormat="1" applyFont="1" applyFill="1" applyBorder="1" applyAlignment="1" applyProtection="1">
      <alignment horizontal="center"/>
      <protection locked="0"/>
    </xf>
    <xf numFmtId="49" fontId="19" fillId="4" borderId="2" xfId="0" applyNumberFormat="1" applyFont="1" applyFill="1" applyBorder="1" applyAlignment="1" applyProtection="1">
      <alignment horizontal="left" wrapText="1"/>
      <protection locked="0"/>
    </xf>
    <xf numFmtId="167" fontId="11" fillId="3" borderId="2" xfId="2" applyNumberFormat="1" applyFont="1" applyFill="1" applyBorder="1" applyAlignment="1" applyProtection="1">
      <alignment horizontal="center"/>
    </xf>
    <xf numFmtId="0" fontId="44" fillId="3" borderId="0" xfId="0" applyFont="1" applyFill="1" applyAlignment="1">
      <alignment horizontal="center" vertical="center" wrapText="1"/>
    </xf>
    <xf numFmtId="0" fontId="34" fillId="3" borderId="0" xfId="0" applyFont="1" applyFill="1" applyAlignment="1">
      <alignment horizontal="center" vertical="center" wrapText="1"/>
    </xf>
    <xf numFmtId="0" fontId="2" fillId="0" borderId="0" xfId="0" applyFont="1" applyAlignment="1">
      <alignment horizontal="center"/>
    </xf>
    <xf numFmtId="3" fontId="14" fillId="0" borderId="2" xfId="0" applyNumberFormat="1" applyFont="1" applyBorder="1" applyAlignment="1">
      <alignment horizontal="center"/>
    </xf>
    <xf numFmtId="49" fontId="14" fillId="4" borderId="2" xfId="0" applyNumberFormat="1" applyFont="1" applyFill="1" applyBorder="1" applyAlignment="1" applyProtection="1">
      <alignment horizontal="left"/>
      <protection locked="0"/>
    </xf>
    <xf numFmtId="0" fontId="14" fillId="4" borderId="2" xfId="0" applyFont="1" applyFill="1" applyBorder="1" applyAlignment="1" applyProtection="1">
      <alignment horizontal="center"/>
      <protection locked="0"/>
    </xf>
    <xf numFmtId="0" fontId="11" fillId="4" borderId="3" xfId="0" applyFont="1" applyFill="1" applyBorder="1" applyAlignment="1" applyProtection="1">
      <alignment horizontal="center"/>
      <protection locked="0"/>
    </xf>
    <xf numFmtId="0" fontId="11" fillId="0" borderId="4" xfId="0" applyFont="1" applyBorder="1" applyAlignment="1" applyProtection="1">
      <alignment horizontal="center"/>
      <protection locked="0"/>
    </xf>
    <xf numFmtId="3" fontId="11" fillId="0" borderId="4" xfId="0" applyNumberFormat="1" applyFont="1" applyBorder="1" applyAlignment="1" applyProtection="1">
      <alignment horizontal="center"/>
      <protection locked="0"/>
    </xf>
    <xf numFmtId="0" fontId="11" fillId="0" borderId="4" xfId="0" applyFont="1" applyBorder="1" applyAlignment="1" applyProtection="1">
      <alignment horizontal="center" wrapText="1"/>
      <protection locked="0"/>
    </xf>
    <xf numFmtId="0" fontId="11" fillId="0" borderId="0" xfId="0" applyFont="1" applyAlignment="1" applyProtection="1">
      <alignment horizontal="center" wrapText="1"/>
      <protection locked="0"/>
    </xf>
    <xf numFmtId="0" fontId="11" fillId="0" borderId="0" xfId="0" applyFont="1" applyAlignment="1" applyProtection="1">
      <alignment horizontal="center"/>
      <protection locked="0"/>
    </xf>
    <xf numFmtId="3" fontId="11" fillId="0" borderId="0" xfId="0" applyNumberFormat="1" applyFont="1" applyAlignment="1" applyProtection="1">
      <alignment horizontal="center"/>
      <protection locked="0"/>
    </xf>
    <xf numFmtId="0" fontId="5" fillId="4" borderId="2" xfId="0" applyFont="1" applyFill="1" applyBorder="1" applyAlignment="1" applyProtection="1">
      <alignment horizontal="center"/>
      <protection locked="0"/>
    </xf>
  </cellXfs>
  <cellStyles count="3">
    <cellStyle name="Comma" xfId="1" builtinId="3"/>
    <cellStyle name="Normal" xfId="0" builtinId="0"/>
    <cellStyle name="Percent" xfId="2" builtinId="5"/>
  </cellStyles>
  <dxfs count="79">
    <dxf>
      <font>
        <color theme="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solid">
          <bgColor theme="0"/>
        </patternFill>
      </fill>
      <border>
        <left/>
        <right/>
        <top/>
        <bottom/>
        <vertical/>
        <horizontal/>
      </border>
    </dxf>
    <dxf>
      <numFmt numFmtId="3" formatCode="#,##0"/>
    </dxf>
    <dxf>
      <font>
        <color theme="6" tint="0.79998168889431442"/>
      </font>
    </dxf>
    <dxf>
      <numFmt numFmtId="3" formatCode="#,##0"/>
    </dxf>
    <dxf>
      <numFmt numFmtId="3" formatCode="#,##0"/>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dxf>
    <dxf>
      <font>
        <color theme="0"/>
      </font>
    </dxf>
    <dxf>
      <font>
        <color theme="0"/>
      </font>
    </dxf>
    <dxf>
      <fill>
        <patternFill patternType="solid">
          <bgColor theme="6" tint="0.79998168889431442"/>
        </patternFill>
      </fill>
      <border>
        <bottom style="thin">
          <color auto="1"/>
        </bottom>
      </border>
    </dxf>
    <dxf>
      <fill>
        <patternFill>
          <bgColor theme="6" tint="0.79998168889431442"/>
        </patternFill>
      </fill>
      <border>
        <bottom style="thin">
          <color auto="1"/>
        </bottom>
      </border>
    </dxf>
    <dxf>
      <border>
        <bottom style="thin">
          <color auto="1"/>
        </bottom>
      </border>
    </dxf>
    <dxf>
      <border>
        <bottom style="thin">
          <color auto="1"/>
        </bottom>
        <vertical/>
        <horizontal/>
      </border>
    </dxf>
    <dxf>
      <font>
        <b/>
        <i/>
        <color rgb="FFC00000"/>
      </font>
      <fill>
        <gradientFill type="path" left="0.5" right="0.5" top="0.5" bottom="0.5">
          <stop position="0">
            <color theme="0"/>
          </stop>
          <stop position="1">
            <color theme="5" tint="0.80001220740379042"/>
          </stop>
        </gradientFill>
      </fill>
      <border>
        <left style="thin">
          <color rgb="FFC00000"/>
        </left>
        <right style="thin">
          <color rgb="FFC00000"/>
        </right>
        <top style="thin">
          <color rgb="FFC00000"/>
        </top>
        <bottom style="thin">
          <color rgb="FFC00000"/>
        </bottom>
        <vertical/>
        <horizontal/>
      </border>
    </dxf>
    <dxf>
      <font>
        <color rgb="FFC00000"/>
      </font>
    </dxf>
    <dxf>
      <fill>
        <patternFill>
          <bgColor theme="1"/>
        </patternFill>
      </fill>
    </dxf>
    <dxf>
      <font>
        <color theme="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solid">
          <bgColor theme="0"/>
        </patternFill>
      </fill>
      <border>
        <left/>
        <right/>
        <top/>
        <bottom/>
        <vertical/>
        <horizontal/>
      </border>
    </dxf>
    <dxf>
      <numFmt numFmtId="3" formatCode="#,##0"/>
    </dxf>
    <dxf>
      <font>
        <color theme="6" tint="0.79998168889431442"/>
      </font>
    </dxf>
    <dxf>
      <numFmt numFmtId="3" formatCode="#,##0"/>
    </dxf>
    <dxf>
      <numFmt numFmtId="3" formatCode="#,##0"/>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solid">
          <bgColor theme="0"/>
        </patternFill>
      </fill>
      <border>
        <left/>
        <right/>
        <top/>
        <bottom/>
        <vertical/>
        <horizontal/>
      </border>
    </dxf>
    <dxf>
      <numFmt numFmtId="3" formatCode="#,##0"/>
    </dxf>
    <dxf>
      <font>
        <color theme="6" tint="0.79998168889431442"/>
      </font>
    </dxf>
    <dxf>
      <numFmt numFmtId="3" formatCode="#,##0"/>
    </dxf>
    <dxf>
      <numFmt numFmtId="3" formatCode="#,##0"/>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font>
      <border>
        <left style="thin">
          <color theme="0"/>
        </left>
        <right style="thin">
          <color theme="0"/>
        </right>
        <top style="thin">
          <color theme="0"/>
        </top>
        <bottom style="thin">
          <color theme="0"/>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solid">
          <bgColor theme="0"/>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H58"/>
  <sheetViews>
    <sheetView showGridLines="0" zoomScaleNormal="100" workbookViewId="0">
      <selection activeCell="K4" sqref="K4:T4"/>
    </sheetView>
  </sheetViews>
  <sheetFormatPr defaultColWidth="9.140625" defaultRowHeight="12.75"/>
  <cols>
    <col min="1" max="7" width="1.7109375" style="2" customWidth="1"/>
    <col min="8" max="8" width="2.7109375" style="2" customWidth="1"/>
    <col min="9"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19.5" customHeight="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19.5" customHeight="1">
      <c r="A2" s="93" t="s">
        <v>96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13.5">
      <c r="A3" s="94" t="s">
        <v>503</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row>
    <row r="4" spans="1:60" ht="21" customHeight="1">
      <c r="A4" s="6" t="s">
        <v>43</v>
      </c>
      <c r="B4" s="4"/>
      <c r="C4" s="4"/>
      <c r="D4" s="4"/>
      <c r="E4" s="4"/>
      <c r="F4" s="4"/>
      <c r="G4" s="4"/>
      <c r="H4" s="4"/>
      <c r="I4" s="4"/>
      <c r="J4" s="4"/>
      <c r="K4" s="95"/>
      <c r="L4" s="95"/>
      <c r="M4" s="95"/>
      <c r="N4" s="95"/>
      <c r="O4" s="95"/>
      <c r="P4" s="95"/>
      <c r="Q4" s="95"/>
      <c r="R4" s="95"/>
      <c r="S4" s="95"/>
      <c r="T4" s="95"/>
      <c r="U4" s="4"/>
      <c r="V4" s="4"/>
      <c r="W4" s="4"/>
      <c r="X4" s="4"/>
      <c r="Y4" s="4"/>
      <c r="Z4" s="4"/>
      <c r="AA4" s="4"/>
      <c r="AB4" s="4"/>
      <c r="AC4" s="4"/>
      <c r="AD4" s="4"/>
      <c r="AE4" s="4"/>
      <c r="AF4" s="5"/>
      <c r="AG4" s="5"/>
      <c r="AH4" s="96" t="s">
        <v>11</v>
      </c>
      <c r="AI4" s="96"/>
      <c r="AJ4" s="96"/>
      <c r="AK4" s="96"/>
      <c r="AL4" s="96"/>
      <c r="AM4" s="96"/>
      <c r="AN4" s="96"/>
      <c r="AO4" s="96"/>
      <c r="AP4" s="96"/>
      <c r="AQ4" s="96"/>
      <c r="AR4" s="96"/>
      <c r="AS4" s="96"/>
      <c r="AT4" s="96"/>
      <c r="AU4" s="96"/>
      <c r="AV4" s="96"/>
      <c r="AW4" s="97" t="str">
        <f>IF('Well Summary'!O5="","",'Well Summary'!O5)</f>
        <v/>
      </c>
      <c r="AX4" s="97"/>
      <c r="AY4" s="97"/>
      <c r="AZ4" s="97"/>
      <c r="BA4" s="97"/>
      <c r="BB4" s="97"/>
      <c r="BC4" s="97"/>
      <c r="BD4" s="97"/>
      <c r="BE4" s="97"/>
      <c r="BF4" s="97"/>
      <c r="BG4" s="97"/>
      <c r="BH4" s="97"/>
    </row>
    <row r="5" spans="1:60" ht="21" customHeight="1">
      <c r="A5" s="6" t="s">
        <v>12</v>
      </c>
      <c r="B5" s="6"/>
      <c r="C5" s="6"/>
      <c r="D5" s="6"/>
      <c r="E5" s="6"/>
      <c r="F5" s="99" t="str">
        <f>IF('Well Summary'!H6="","",'Well Summary'!H6)</f>
        <v/>
      </c>
      <c r="G5" s="99"/>
      <c r="H5" s="99"/>
      <c r="I5" s="99"/>
      <c r="J5" s="99"/>
      <c r="K5" s="99"/>
      <c r="L5" s="99"/>
      <c r="M5" s="99"/>
      <c r="N5" s="99"/>
      <c r="O5" s="99"/>
      <c r="P5" s="99"/>
      <c r="Q5" s="99"/>
      <c r="R5" s="99"/>
      <c r="S5" s="99"/>
      <c r="T5" s="99"/>
      <c r="U5" s="99"/>
      <c r="V5" s="99"/>
      <c r="W5" s="99"/>
      <c r="X5" s="99"/>
      <c r="Y5" s="6"/>
      <c r="Z5" s="6"/>
      <c r="AA5" s="6"/>
      <c r="AB5" s="6"/>
      <c r="AC5" s="6"/>
      <c r="AD5" s="31" t="s">
        <v>13</v>
      </c>
      <c r="AE5" s="99" t="str">
        <f>IF('Well Summary'!BA6="","",'Well Summary'!BA6)</f>
        <v/>
      </c>
      <c r="AF5" s="99"/>
      <c r="AG5" s="99"/>
      <c r="AH5" s="99"/>
      <c r="AI5" s="99"/>
      <c r="AJ5" s="99"/>
      <c r="AK5" s="99"/>
      <c r="AL5" s="99"/>
      <c r="AM5" s="99"/>
      <c r="AN5" s="99"/>
      <c r="AO5" s="99"/>
      <c r="AP5" s="99"/>
      <c r="AQ5" s="99"/>
      <c r="AR5" s="99"/>
      <c r="AS5" s="99"/>
      <c r="AT5" s="99"/>
      <c r="AU5" s="99"/>
      <c r="AV5" s="99"/>
      <c r="AW5" s="99"/>
      <c r="AX5" s="99"/>
      <c r="AY5" s="68"/>
      <c r="AZ5" s="6"/>
      <c r="BA5" s="6"/>
      <c r="BB5" s="6"/>
      <c r="BC5" s="31" t="s">
        <v>405</v>
      </c>
      <c r="BD5" s="99" t="str">
        <f>IF('Well Summary'!CJ6="","",'Well Summary'!CJ6)</f>
        <v/>
      </c>
      <c r="BE5" s="99"/>
      <c r="BF5" s="99"/>
      <c r="BG5" s="99"/>
      <c r="BH5" s="99"/>
    </row>
    <row r="6" spans="1:60" ht="21" customHeight="1">
      <c r="A6" s="6" t="s">
        <v>1</v>
      </c>
      <c r="B6" s="6"/>
      <c r="C6" s="6"/>
      <c r="D6" s="99" t="str">
        <f>IF('Well Summary'!E7="","",'Well Summary'!E7)</f>
        <v/>
      </c>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100" t="s">
        <v>0</v>
      </c>
      <c r="AG6" s="100"/>
      <c r="AH6" s="100"/>
      <c r="AI6" s="100"/>
      <c r="AJ6" s="101" t="str">
        <f>IF('Well Summary'!BC7="","",'Well Summary'!BC7)</f>
        <v/>
      </c>
      <c r="AK6" s="101"/>
      <c r="AL6" s="101"/>
      <c r="AM6" s="101"/>
      <c r="AN6" s="101"/>
      <c r="AO6" s="101"/>
      <c r="AP6" s="101"/>
      <c r="AQ6" s="100" t="s">
        <v>81</v>
      </c>
      <c r="AR6" s="100"/>
      <c r="AS6" s="100"/>
      <c r="AT6" s="102" t="str">
        <f>IF('Well Summary'!BR7="","",'Well Summary'!BR7)</f>
        <v/>
      </c>
      <c r="AU6" s="102"/>
      <c r="AV6" s="102"/>
      <c r="AW6" s="100" t="s">
        <v>82</v>
      </c>
      <c r="AX6" s="100"/>
      <c r="AY6" s="96"/>
      <c r="AZ6" s="103" t="str">
        <f>IF('Well Summary'!CC7="","",'Well Summary'!CC7)</f>
        <v/>
      </c>
      <c r="BA6" s="103"/>
      <c r="BB6" s="103"/>
      <c r="BC6" s="96" t="s">
        <v>83</v>
      </c>
      <c r="BD6" s="96"/>
      <c r="BE6" s="96"/>
      <c r="BF6" s="102" t="str">
        <f>IF('Well Summary'!CL7="","",'Well Summary'!CL7)</f>
        <v/>
      </c>
      <c r="BG6" s="102"/>
      <c r="BH6" s="102"/>
    </row>
    <row r="7" spans="1:60" ht="21" customHeight="1">
      <c r="A7" s="60" t="s">
        <v>94</v>
      </c>
      <c r="B7" s="36"/>
      <c r="C7" s="35"/>
      <c r="D7" s="35"/>
      <c r="E7" s="35"/>
      <c r="F7" s="104"/>
      <c r="G7" s="104"/>
      <c r="H7" s="104"/>
      <c r="I7" s="104"/>
      <c r="J7" s="104"/>
      <c r="K7" s="104"/>
      <c r="L7" s="104"/>
      <c r="M7" s="104"/>
      <c r="N7" s="104"/>
      <c r="O7" s="104"/>
      <c r="P7" s="104"/>
      <c r="Q7" s="104"/>
      <c r="R7" s="35"/>
      <c r="S7" s="36"/>
      <c r="T7" s="35"/>
      <c r="U7" s="35"/>
      <c r="V7" s="35"/>
      <c r="W7" s="35"/>
      <c r="X7" s="35"/>
      <c r="Y7" s="35"/>
      <c r="Z7" s="35"/>
      <c r="AA7" s="35"/>
      <c r="AB7" s="35"/>
      <c r="AC7" s="35"/>
      <c r="AD7" s="35"/>
      <c r="AE7" s="35"/>
      <c r="AF7" s="35"/>
      <c r="AG7" s="35"/>
      <c r="AH7" s="35"/>
      <c r="AI7" s="35"/>
      <c r="AJ7" s="35"/>
      <c r="AK7" s="35"/>
      <c r="AL7" s="35"/>
      <c r="AM7" s="36"/>
      <c r="AN7" s="35"/>
      <c r="AO7" s="53" t="s">
        <v>404</v>
      </c>
      <c r="AP7" s="105" t="str">
        <f>IF('Well Summary'!H8="","",'Well Summary'!H8)</f>
        <v/>
      </c>
      <c r="AQ7" s="105"/>
      <c r="AR7" s="105"/>
      <c r="AS7" s="105"/>
      <c r="AT7" s="105"/>
      <c r="AU7" s="105"/>
      <c r="AV7" s="105"/>
      <c r="AW7" s="105"/>
      <c r="AX7" s="105"/>
      <c r="AY7" s="105"/>
      <c r="AZ7" s="105"/>
      <c r="BA7" s="105"/>
      <c r="BB7" s="105"/>
      <c r="BC7" s="105"/>
      <c r="BD7" s="105"/>
      <c r="BE7" s="105"/>
      <c r="BF7" s="105"/>
      <c r="BG7" s="105"/>
      <c r="BH7" s="105"/>
    </row>
    <row r="8" spans="1:60" ht="21" customHeight="1">
      <c r="A8" s="60" t="s">
        <v>505</v>
      </c>
      <c r="B8" s="6"/>
      <c r="C8" s="6"/>
      <c r="D8" s="55"/>
      <c r="E8" s="55"/>
      <c r="F8" s="66"/>
      <c r="G8" s="66"/>
      <c r="H8" s="66"/>
      <c r="I8" s="66"/>
      <c r="J8" s="55"/>
      <c r="K8" s="55"/>
      <c r="L8" s="55"/>
      <c r="M8" s="55"/>
      <c r="N8" s="55"/>
      <c r="O8" s="55"/>
      <c r="P8" s="55"/>
      <c r="Q8" s="55"/>
      <c r="R8" s="55"/>
      <c r="S8" s="55"/>
      <c r="T8" s="106" t="e">
        <f>VLOOKUP(D6,'Office Use'!L3:M282,2,FALSE)</f>
        <v>#N/A</v>
      </c>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row>
    <row r="9" spans="1:60" ht="11.25" customHeight="1">
      <c r="A9" s="35"/>
      <c r="B9" s="91"/>
      <c r="C9" s="35"/>
      <c r="D9" s="35"/>
      <c r="E9" s="35"/>
      <c r="F9" s="98" t="str">
        <f>IF(F7="Drilling",5,IF(F7="Completion",9,IF(F7="Operations Suspended",7,IF(F7="Drillout",8,IF(F7="Flowback",8,IF(F7="Well TD",31,IF(F7="Frac Prep",9,IF(F7="Frac",9,IF(F7="Plug &amp; Abandonment",30,IF(F7="Workover",33,IF(F7="Other",33,"")))))))))))</f>
        <v/>
      </c>
      <c r="G9" s="98"/>
      <c r="H9" s="92" t="s">
        <v>475</v>
      </c>
      <c r="I9" s="91"/>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row>
    <row r="10" spans="1:60" ht="17.25" customHeight="1">
      <c r="A10" s="35"/>
      <c r="B10" s="35"/>
      <c r="C10" s="35"/>
      <c r="D10" s="35"/>
      <c r="E10" s="35"/>
      <c r="F10" s="35"/>
      <c r="G10" s="35"/>
      <c r="H10" s="35"/>
      <c r="I10" s="35"/>
      <c r="J10" s="35"/>
      <c r="K10" s="35"/>
      <c r="L10" s="35"/>
      <c r="M10" s="35"/>
      <c r="N10"/>
      <c r="O10" s="35"/>
      <c r="P10" s="35"/>
      <c r="Q10" s="61" t="s">
        <v>2</v>
      </c>
      <c r="R10" s="107"/>
      <c r="S10" s="107"/>
      <c r="T10" s="107"/>
      <c r="U10" s="107"/>
      <c r="V10" s="107"/>
      <c r="W10" s="107"/>
      <c r="X10" s="107"/>
      <c r="Y10" s="107"/>
      <c r="Z10" s="107"/>
      <c r="AA10" s="107"/>
      <c r="AB10" s="107"/>
      <c r="AC10" s="107"/>
      <c r="AD10" s="35"/>
      <c r="AE10" s="35"/>
      <c r="AF10" s="35"/>
      <c r="AG10" s="35"/>
      <c r="AH10" s="35"/>
      <c r="AI10" s="35"/>
      <c r="AJ10" s="35"/>
      <c r="AK10" s="35"/>
      <c r="AL10" s="35"/>
      <c r="AM10" s="35"/>
      <c r="AN10" s="35"/>
      <c r="AO10" s="35"/>
      <c r="AP10" s="35"/>
      <c r="AQ10" s="35"/>
      <c r="AR10" s="35"/>
      <c r="AS10" s="35"/>
      <c r="AT10" s="35"/>
      <c r="AU10" s="35"/>
      <c r="AV10" s="61" t="s">
        <v>4</v>
      </c>
      <c r="AW10" s="107"/>
      <c r="AX10" s="107"/>
      <c r="AY10" s="107"/>
      <c r="AZ10" s="107"/>
      <c r="BA10" s="107"/>
      <c r="BB10" s="107"/>
      <c r="BC10" s="107"/>
      <c r="BD10" s="107"/>
      <c r="BE10" s="107"/>
      <c r="BF10" s="107"/>
      <c r="BG10" s="107"/>
      <c r="BH10" s="107"/>
    </row>
    <row r="11" spans="1:60" ht="17.25" customHeight="1">
      <c r="A11" s="35"/>
      <c r="B11" s="35"/>
      <c r="C11" s="35"/>
      <c r="D11" s="35"/>
      <c r="E11" s="35"/>
      <c r="F11" s="35"/>
      <c r="G11" s="35"/>
      <c r="H11" s="35"/>
      <c r="I11" s="35"/>
      <c r="J11" s="35"/>
      <c r="K11" s="35"/>
      <c r="L11" s="35"/>
      <c r="M11" s="35"/>
      <c r="N11" s="35"/>
      <c r="O11" s="35"/>
      <c r="P11" s="35"/>
      <c r="Q11" s="62" t="s">
        <v>413</v>
      </c>
      <c r="R11" s="108" t="str">
        <f>IF(R10="","",R10+14)</f>
        <v/>
      </c>
      <c r="S11" s="108"/>
      <c r="T11" s="108"/>
      <c r="U11" s="108"/>
      <c r="V11" s="108"/>
      <c r="W11" s="108"/>
      <c r="X11" s="108"/>
      <c r="Y11" s="108"/>
      <c r="Z11" s="108"/>
      <c r="AA11" s="108"/>
      <c r="AB11" s="108"/>
      <c r="AC11" s="108"/>
      <c r="AD11" s="35"/>
      <c r="AE11" s="35"/>
      <c r="AF11" s="35"/>
      <c r="AG11" s="35"/>
      <c r="AH11" s="35"/>
      <c r="AI11" s="35"/>
      <c r="AJ11" s="35"/>
      <c r="AK11" s="35"/>
      <c r="AL11" s="35"/>
      <c r="AM11" s="35"/>
      <c r="AN11" s="35"/>
      <c r="AO11" s="35"/>
      <c r="AP11" s="35"/>
      <c r="AQ11" s="35"/>
      <c r="AR11" s="35"/>
      <c r="AS11" s="35"/>
      <c r="AT11" s="35"/>
      <c r="AU11" s="35"/>
      <c r="AV11" s="62" t="s">
        <v>412</v>
      </c>
      <c r="AW11" s="109" t="str">
        <f>IF(AW10="","",AW10+7)</f>
        <v/>
      </c>
      <c r="AX11" s="109"/>
      <c r="AY11" s="109"/>
      <c r="AZ11" s="109"/>
      <c r="BA11" s="109"/>
      <c r="BB11" s="109"/>
      <c r="BC11" s="109"/>
      <c r="BD11" s="109"/>
      <c r="BE11" s="109"/>
      <c r="BF11" s="109"/>
      <c r="BG11" s="109"/>
      <c r="BH11" s="109"/>
    </row>
    <row r="12" spans="1:60" ht="2.25" customHeight="1">
      <c r="A12" s="35"/>
      <c r="B12" s="35"/>
      <c r="C12" s="35"/>
      <c r="D12" s="35"/>
      <c r="E12" s="35"/>
      <c r="F12" s="35"/>
      <c r="G12" s="35"/>
      <c r="H12" s="35"/>
      <c r="I12" s="35"/>
      <c r="J12" s="35"/>
      <c r="K12" s="35"/>
      <c r="L12" s="35"/>
      <c r="M12" s="35"/>
      <c r="N12" s="35"/>
      <c r="O12" s="35"/>
      <c r="P12" s="35"/>
      <c r="Q12" s="62"/>
      <c r="R12" s="70"/>
      <c r="S12" s="70"/>
      <c r="T12" s="70"/>
      <c r="U12" s="70"/>
      <c r="V12" s="70"/>
      <c r="W12" s="70"/>
      <c r="X12" s="70"/>
      <c r="Y12" s="70"/>
      <c r="Z12" s="70"/>
      <c r="AA12" s="70"/>
      <c r="AB12" s="70"/>
      <c r="AC12" s="70"/>
      <c r="AD12" s="35"/>
      <c r="AE12" s="35"/>
      <c r="AF12" s="35"/>
      <c r="AG12" s="35"/>
      <c r="AH12" s="35"/>
      <c r="AI12" s="35"/>
      <c r="AJ12" s="35"/>
      <c r="AK12" s="35"/>
      <c r="AL12" s="35"/>
      <c r="AM12" s="35"/>
      <c r="AN12" s="35"/>
      <c r="AO12" s="35"/>
      <c r="AP12" s="35"/>
      <c r="AQ12" s="35"/>
      <c r="AR12" s="35"/>
      <c r="AS12" s="35"/>
      <c r="AT12" s="35"/>
      <c r="AU12" s="35"/>
      <c r="AV12" s="62"/>
      <c r="AW12" s="71"/>
      <c r="AX12" s="71"/>
      <c r="AY12" s="71"/>
      <c r="AZ12" s="71"/>
      <c r="BA12" s="71"/>
      <c r="BB12" s="71"/>
      <c r="BC12" s="71"/>
      <c r="BD12" s="71"/>
      <c r="BE12" s="71"/>
      <c r="BF12" s="71"/>
      <c r="BG12" s="71"/>
      <c r="BH12" s="71"/>
    </row>
    <row r="13" spans="1:60" ht="9.75" customHeight="1">
      <c r="A13" s="110" t="str">
        <f>IF(F7="Frac Prep","Estimated or Start Frac Date:",IF(F7="Frac","Estimated or Start Frac Date:","Current MD (ft):"))</f>
        <v>Current MD (ft):</v>
      </c>
      <c r="B13" s="110"/>
      <c r="C13" s="110"/>
      <c r="D13" s="110"/>
      <c r="E13" s="110"/>
      <c r="F13" s="110"/>
      <c r="G13" s="110"/>
      <c r="H13" s="110"/>
      <c r="I13" s="111"/>
      <c r="J13" s="111"/>
      <c r="K13" s="111"/>
      <c r="L13" s="111"/>
      <c r="M13" s="111"/>
      <c r="N13" s="111"/>
      <c r="O13" s="111"/>
      <c r="P13" s="110" t="str">
        <f>IF(F7="Frac Prep","Estimated or Final Frac Date:",IF(F7="Frac","Estimated or Final Frac Date:","Current TVD (ft):"))</f>
        <v>Current TVD (ft):</v>
      </c>
      <c r="Q13" s="110"/>
      <c r="R13" s="110"/>
      <c r="S13" s="110"/>
      <c r="T13" s="110"/>
      <c r="U13" s="110"/>
      <c r="V13" s="110"/>
      <c r="W13" s="110"/>
      <c r="X13" s="110"/>
      <c r="Y13" s="111"/>
      <c r="Z13" s="111"/>
      <c r="AA13" s="111"/>
      <c r="AB13" s="111"/>
      <c r="AC13" s="111"/>
      <c r="AD13" s="111"/>
      <c r="AE13" s="111"/>
      <c r="AF13" s="110" t="str">
        <f>IF(F7="Drilling","Hole Size (in):",IF(F7="Frac","Est. Total Frac Stages:",""))</f>
        <v/>
      </c>
      <c r="AG13" s="110"/>
      <c r="AH13" s="110"/>
      <c r="AI13" s="110"/>
      <c r="AJ13" s="110"/>
      <c r="AK13" s="110"/>
      <c r="AL13" s="110"/>
      <c r="AM13" s="113"/>
      <c r="AN13" s="113"/>
      <c r="AO13" s="113"/>
      <c r="AP13" s="113"/>
      <c r="AQ13" s="113"/>
      <c r="AR13" s="113"/>
      <c r="AS13" s="35"/>
      <c r="AT13" s="35"/>
      <c r="AU13" s="35"/>
      <c r="AV13" s="37"/>
      <c r="AW13" s="35"/>
      <c r="AX13" s="35"/>
      <c r="AY13" s="35"/>
      <c r="AZ13" s="35"/>
      <c r="BA13" s="35"/>
      <c r="BB13" s="35"/>
      <c r="BC13" s="115"/>
      <c r="BD13" s="115"/>
      <c r="BE13" s="115"/>
      <c r="BF13" s="115"/>
      <c r="BG13" s="115"/>
      <c r="BH13" s="115"/>
    </row>
    <row r="14" spans="1:60" ht="15" customHeight="1">
      <c r="A14" s="110"/>
      <c r="B14" s="110"/>
      <c r="C14" s="110"/>
      <c r="D14" s="110"/>
      <c r="E14" s="110"/>
      <c r="F14" s="110"/>
      <c r="G14" s="110"/>
      <c r="H14" s="110"/>
      <c r="I14" s="112"/>
      <c r="J14" s="112"/>
      <c r="K14" s="112"/>
      <c r="L14" s="112"/>
      <c r="M14" s="112"/>
      <c r="N14" s="112"/>
      <c r="O14" s="112"/>
      <c r="P14" s="110"/>
      <c r="Q14" s="110"/>
      <c r="R14" s="110"/>
      <c r="S14" s="110"/>
      <c r="T14" s="110"/>
      <c r="U14" s="110"/>
      <c r="V14" s="110"/>
      <c r="W14" s="110"/>
      <c r="X14" s="110"/>
      <c r="Y14" s="112"/>
      <c r="Z14" s="112"/>
      <c r="AA14" s="112"/>
      <c r="AB14" s="112"/>
      <c r="AC14" s="112"/>
      <c r="AD14" s="112"/>
      <c r="AE14" s="112"/>
      <c r="AF14" s="110"/>
      <c r="AG14" s="110"/>
      <c r="AH14" s="110"/>
      <c r="AI14" s="110"/>
      <c r="AJ14" s="110"/>
      <c r="AK14" s="110"/>
      <c r="AL14" s="110"/>
      <c r="AM14" s="114"/>
      <c r="AN14" s="114"/>
      <c r="AO14" s="114"/>
      <c r="AP14" s="114"/>
      <c r="AQ14" s="114"/>
      <c r="AR14" s="114"/>
      <c r="AS14" s="35"/>
      <c r="AT14" s="35"/>
      <c r="AU14" s="35"/>
      <c r="AV14" s="35"/>
      <c r="AW14" s="35"/>
      <c r="AX14" s="35"/>
      <c r="AY14" s="35"/>
      <c r="AZ14" s="35"/>
      <c r="BA14" s="35"/>
      <c r="BB14" s="62" t="str">
        <f>IF(F7="Drilling","Kick-Off Point (ft):","")</f>
        <v/>
      </c>
      <c r="BC14" s="116"/>
      <c r="BD14" s="116"/>
      <c r="BE14" s="116"/>
      <c r="BF14" s="116"/>
      <c r="BG14" s="116"/>
      <c r="BH14" s="116"/>
    </row>
    <row r="15" spans="1:60" ht="12" customHeight="1">
      <c r="A15" s="59"/>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row>
    <row r="16" spans="1:60" ht="12" customHeight="1">
      <c r="A16" s="59"/>
      <c r="B16" s="59"/>
      <c r="C16" s="59"/>
      <c r="D16" s="59"/>
      <c r="E16" s="59"/>
      <c r="F16" s="59"/>
      <c r="G16" s="59"/>
      <c r="H16" s="59"/>
      <c r="I16" s="59"/>
      <c r="J16" s="59"/>
      <c r="K16" s="59"/>
      <c r="L16" s="59"/>
      <c r="M16" s="59"/>
      <c r="N16" s="59"/>
      <c r="O16" s="59"/>
      <c r="P16" s="59"/>
      <c r="Q16" s="59"/>
      <c r="R16" s="59"/>
      <c r="S16" s="69" t="s">
        <v>414</v>
      </c>
      <c r="T16" s="117" t="str">
        <f>IF('Well Summary'!AV21="","",'Well Summary'!AV21)</f>
        <v/>
      </c>
      <c r="U16" s="118"/>
      <c r="V16" s="118"/>
      <c r="W16" s="118"/>
      <c r="X16" s="118"/>
      <c r="Y16" s="59"/>
      <c r="Z16" s="59"/>
      <c r="AA16" s="59"/>
      <c r="AB16" s="59"/>
      <c r="AC16" s="59"/>
      <c r="AD16" s="59"/>
      <c r="AE16" s="59"/>
      <c r="AF16" s="59"/>
      <c r="AG16" s="59"/>
      <c r="AH16" s="59"/>
      <c r="AI16" s="59"/>
      <c r="AJ16" s="59"/>
      <c r="AK16" s="59"/>
      <c r="AL16" s="59"/>
      <c r="AM16" s="59"/>
      <c r="AN16" s="59"/>
      <c r="AO16" s="59"/>
      <c r="AP16" s="69" t="s">
        <v>415</v>
      </c>
      <c r="AQ16" s="119" t="str">
        <f>IF('Well Summary'!AV24="","",'Well Summary'!AV24)</f>
        <v/>
      </c>
      <c r="AR16" s="120"/>
      <c r="AS16" s="120"/>
      <c r="AT16" s="120"/>
      <c r="AU16" s="120"/>
      <c r="AV16" s="59"/>
      <c r="AW16" s="59"/>
      <c r="AX16" s="59"/>
      <c r="AY16" s="59"/>
      <c r="AZ16" s="59"/>
      <c r="BA16" s="59"/>
      <c r="BB16" s="59"/>
      <c r="BC16" s="59"/>
      <c r="BD16" s="59"/>
      <c r="BE16" s="59"/>
      <c r="BF16" s="59"/>
      <c r="BG16" s="59"/>
      <c r="BH16" s="59"/>
    </row>
    <row r="17" spans="1:60" ht="12" customHeight="1">
      <c r="A17" s="59"/>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row>
    <row r="18" spans="1:60" ht="14.25" customHeight="1">
      <c r="A18" s="121" t="s">
        <v>98</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row>
    <row r="19" spans="1:60" ht="6" customHeight="1">
      <c r="A19" s="122"/>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row>
    <row r="20" spans="1:60" ht="12" customHeight="1">
      <c r="A20" s="123" t="s">
        <v>446</v>
      </c>
      <c r="B20" s="124"/>
      <c r="C20" s="127" t="str">
        <f>IF(K4="","",C22-1)</f>
        <v/>
      </c>
      <c r="D20" s="127"/>
      <c r="E20" s="127"/>
      <c r="F20" s="127"/>
      <c r="G20" s="127"/>
      <c r="H20" s="127"/>
      <c r="I20" s="127"/>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9"/>
    </row>
    <row r="21" spans="1:60" ht="12" customHeight="1">
      <c r="A21" s="125"/>
      <c r="B21" s="126"/>
      <c r="C21" s="134" t="s">
        <v>91</v>
      </c>
      <c r="D21" s="134"/>
      <c r="E21" s="134"/>
      <c r="F21" s="134"/>
      <c r="G21" s="134"/>
      <c r="H21" s="134"/>
      <c r="I21" s="134"/>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1"/>
    </row>
    <row r="22" spans="1:60" ht="12" customHeight="1">
      <c r="A22" s="135" t="s">
        <v>447</v>
      </c>
      <c r="B22" s="136"/>
      <c r="C22" s="139" t="str">
        <f>IF(K4="","",C24)</f>
        <v/>
      </c>
      <c r="D22" s="139"/>
      <c r="E22" s="139"/>
      <c r="F22" s="139"/>
      <c r="G22" s="139"/>
      <c r="H22" s="139"/>
      <c r="I22" s="139"/>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1"/>
    </row>
    <row r="23" spans="1:60" ht="12" customHeight="1">
      <c r="A23" s="137"/>
      <c r="B23" s="138"/>
      <c r="C23" s="140" t="s">
        <v>85</v>
      </c>
      <c r="D23" s="140"/>
      <c r="E23" s="140"/>
      <c r="F23" s="140"/>
      <c r="G23" s="140"/>
      <c r="H23" s="140"/>
      <c r="I23" s="140"/>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3"/>
    </row>
    <row r="24" spans="1:60" ht="12" customHeight="1">
      <c r="A24" s="123" t="s">
        <v>446</v>
      </c>
      <c r="B24" s="124"/>
      <c r="C24" s="127" t="str">
        <f>IF(K4="","",C26-1)</f>
        <v/>
      </c>
      <c r="D24" s="127"/>
      <c r="E24" s="127"/>
      <c r="F24" s="127"/>
      <c r="G24" s="127"/>
      <c r="H24" s="127"/>
      <c r="I24" s="127"/>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9"/>
    </row>
    <row r="25" spans="1:60" ht="12" customHeight="1">
      <c r="A25" s="125"/>
      <c r="B25" s="126"/>
      <c r="C25" s="134" t="s">
        <v>85</v>
      </c>
      <c r="D25" s="134"/>
      <c r="E25" s="134"/>
      <c r="F25" s="134"/>
      <c r="G25" s="134"/>
      <c r="H25" s="134"/>
      <c r="I25" s="134"/>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1"/>
    </row>
    <row r="26" spans="1:60" ht="12" customHeight="1">
      <c r="A26" s="135" t="s">
        <v>447</v>
      </c>
      <c r="B26" s="136"/>
      <c r="C26" s="139" t="str">
        <f>IF(K4="","",C28)</f>
        <v/>
      </c>
      <c r="D26" s="139"/>
      <c r="E26" s="139"/>
      <c r="F26" s="139"/>
      <c r="G26" s="139"/>
      <c r="H26" s="139"/>
      <c r="I26" s="139"/>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1"/>
    </row>
    <row r="27" spans="1:60" ht="12" customHeight="1">
      <c r="A27" s="137"/>
      <c r="B27" s="138"/>
      <c r="C27" s="140" t="s">
        <v>86</v>
      </c>
      <c r="D27" s="140"/>
      <c r="E27" s="140"/>
      <c r="F27" s="140"/>
      <c r="G27" s="140"/>
      <c r="H27" s="140"/>
      <c r="I27" s="140"/>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3"/>
    </row>
    <row r="28" spans="1:60" ht="12" customHeight="1">
      <c r="A28" s="123" t="s">
        <v>446</v>
      </c>
      <c r="B28" s="124"/>
      <c r="C28" s="127" t="str">
        <f>IF(K4="","",C30-1)</f>
        <v/>
      </c>
      <c r="D28" s="127"/>
      <c r="E28" s="127"/>
      <c r="F28" s="127"/>
      <c r="G28" s="127"/>
      <c r="H28" s="127"/>
      <c r="I28" s="127"/>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9"/>
    </row>
    <row r="29" spans="1:60" ht="12" customHeight="1">
      <c r="A29" s="125"/>
      <c r="B29" s="126"/>
      <c r="C29" s="134" t="s">
        <v>86</v>
      </c>
      <c r="D29" s="134"/>
      <c r="E29" s="134"/>
      <c r="F29" s="134"/>
      <c r="G29" s="134"/>
      <c r="H29" s="134"/>
      <c r="I29" s="134"/>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1"/>
    </row>
    <row r="30" spans="1:60" ht="12" customHeight="1">
      <c r="A30" s="135" t="s">
        <v>447</v>
      </c>
      <c r="B30" s="136"/>
      <c r="C30" s="139" t="str">
        <f>IF(K4="","",C32)</f>
        <v/>
      </c>
      <c r="D30" s="139"/>
      <c r="E30" s="139"/>
      <c r="F30" s="139"/>
      <c r="G30" s="139"/>
      <c r="H30" s="139"/>
      <c r="I30" s="139"/>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1"/>
    </row>
    <row r="31" spans="1:60" ht="12" customHeight="1">
      <c r="A31" s="137"/>
      <c r="B31" s="138"/>
      <c r="C31" s="140" t="s">
        <v>87</v>
      </c>
      <c r="D31" s="140"/>
      <c r="E31" s="140"/>
      <c r="F31" s="140"/>
      <c r="G31" s="140"/>
      <c r="H31" s="140"/>
      <c r="I31" s="140"/>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3"/>
    </row>
    <row r="32" spans="1:60" ht="12" customHeight="1">
      <c r="A32" s="123" t="s">
        <v>446</v>
      </c>
      <c r="B32" s="124"/>
      <c r="C32" s="141" t="str">
        <f>IF(K4="","",C34-1)</f>
        <v/>
      </c>
      <c r="D32" s="141"/>
      <c r="E32" s="141"/>
      <c r="F32" s="141"/>
      <c r="G32" s="141"/>
      <c r="H32" s="141"/>
      <c r="I32" s="141"/>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9"/>
    </row>
    <row r="33" spans="1:60" ht="12" customHeight="1">
      <c r="A33" s="125"/>
      <c r="B33" s="126"/>
      <c r="C33" s="142" t="s">
        <v>87</v>
      </c>
      <c r="D33" s="142"/>
      <c r="E33" s="142"/>
      <c r="F33" s="142"/>
      <c r="G33" s="142"/>
      <c r="H33" s="142"/>
      <c r="I33" s="142"/>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1"/>
    </row>
    <row r="34" spans="1:60" ht="12" customHeight="1">
      <c r="A34" s="135" t="s">
        <v>447</v>
      </c>
      <c r="B34" s="136"/>
      <c r="C34" s="143" t="str">
        <f>IF(K4="","",C36)</f>
        <v/>
      </c>
      <c r="D34" s="143"/>
      <c r="E34" s="143"/>
      <c r="F34" s="143"/>
      <c r="G34" s="143"/>
      <c r="H34" s="143"/>
      <c r="I34" s="143"/>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1"/>
    </row>
    <row r="35" spans="1:60" ht="12" customHeight="1">
      <c r="A35" s="137"/>
      <c r="B35" s="138"/>
      <c r="C35" s="144" t="s">
        <v>88</v>
      </c>
      <c r="D35" s="144"/>
      <c r="E35" s="144"/>
      <c r="F35" s="144"/>
      <c r="G35" s="144"/>
      <c r="H35" s="144"/>
      <c r="I35" s="144"/>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3"/>
    </row>
    <row r="36" spans="1:60" ht="12" customHeight="1">
      <c r="A36" s="123" t="s">
        <v>446</v>
      </c>
      <c r="B36" s="124"/>
      <c r="C36" s="141" t="str">
        <f>IF(K4="","",C38-1)</f>
        <v/>
      </c>
      <c r="D36" s="141"/>
      <c r="E36" s="141"/>
      <c r="F36" s="141"/>
      <c r="G36" s="141"/>
      <c r="H36" s="141"/>
      <c r="I36" s="141"/>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9"/>
    </row>
    <row r="37" spans="1:60" ht="12" customHeight="1">
      <c r="A37" s="125"/>
      <c r="B37" s="126"/>
      <c r="C37" s="142" t="s">
        <v>88</v>
      </c>
      <c r="D37" s="142"/>
      <c r="E37" s="142"/>
      <c r="F37" s="142"/>
      <c r="G37" s="142"/>
      <c r="H37" s="142"/>
      <c r="I37" s="142"/>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1"/>
    </row>
    <row r="38" spans="1:60" ht="12" customHeight="1">
      <c r="A38" s="135" t="s">
        <v>447</v>
      </c>
      <c r="B38" s="136"/>
      <c r="C38" s="143" t="str">
        <f>IF(K4="","",C40)</f>
        <v/>
      </c>
      <c r="D38" s="143"/>
      <c r="E38" s="143"/>
      <c r="F38" s="143"/>
      <c r="G38" s="143"/>
      <c r="H38" s="143"/>
      <c r="I38" s="143"/>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1"/>
    </row>
    <row r="39" spans="1:60" ht="12" customHeight="1">
      <c r="A39" s="137"/>
      <c r="B39" s="138"/>
      <c r="C39" s="144" t="s">
        <v>89</v>
      </c>
      <c r="D39" s="144"/>
      <c r="E39" s="144"/>
      <c r="F39" s="144"/>
      <c r="G39" s="144"/>
      <c r="H39" s="144"/>
      <c r="I39" s="144"/>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3"/>
    </row>
    <row r="40" spans="1:60" ht="12" customHeight="1">
      <c r="A40" s="123" t="s">
        <v>446</v>
      </c>
      <c r="B40" s="124"/>
      <c r="C40" s="141" t="str">
        <f>IF(K4="","",C42-1)</f>
        <v/>
      </c>
      <c r="D40" s="141"/>
      <c r="E40" s="141"/>
      <c r="F40" s="141"/>
      <c r="G40" s="141"/>
      <c r="H40" s="141"/>
      <c r="I40" s="141"/>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9"/>
    </row>
    <row r="41" spans="1:60" ht="12" customHeight="1">
      <c r="A41" s="125"/>
      <c r="B41" s="126"/>
      <c r="C41" s="142" t="s">
        <v>89</v>
      </c>
      <c r="D41" s="142"/>
      <c r="E41" s="142"/>
      <c r="F41" s="142"/>
      <c r="G41" s="142"/>
      <c r="H41" s="142"/>
      <c r="I41" s="142"/>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1"/>
    </row>
    <row r="42" spans="1:60" ht="12" customHeight="1">
      <c r="A42" s="135" t="s">
        <v>447</v>
      </c>
      <c r="B42" s="136"/>
      <c r="C42" s="143" t="str">
        <f>IF(K4="","",C44)</f>
        <v/>
      </c>
      <c r="D42" s="143"/>
      <c r="E42" s="143"/>
      <c r="F42" s="143"/>
      <c r="G42" s="143"/>
      <c r="H42" s="143"/>
      <c r="I42" s="143"/>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1"/>
    </row>
    <row r="43" spans="1:60" ht="12" customHeight="1">
      <c r="A43" s="137"/>
      <c r="B43" s="138"/>
      <c r="C43" s="144" t="s">
        <v>90</v>
      </c>
      <c r="D43" s="144"/>
      <c r="E43" s="144"/>
      <c r="F43" s="144"/>
      <c r="G43" s="144"/>
      <c r="H43" s="144"/>
      <c r="I43" s="144"/>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3"/>
    </row>
    <row r="44" spans="1:60" ht="12" customHeight="1">
      <c r="A44" s="123" t="s">
        <v>446</v>
      </c>
      <c r="B44" s="124"/>
      <c r="C44" s="141" t="str">
        <f>IF(K4="","",C46-1)</f>
        <v/>
      </c>
      <c r="D44" s="141"/>
      <c r="E44" s="141"/>
      <c r="F44" s="141"/>
      <c r="G44" s="141"/>
      <c r="H44" s="141"/>
      <c r="I44" s="141"/>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9"/>
    </row>
    <row r="45" spans="1:60" ht="12" customHeight="1">
      <c r="A45" s="125"/>
      <c r="B45" s="126"/>
      <c r="C45" s="142" t="s">
        <v>90</v>
      </c>
      <c r="D45" s="142"/>
      <c r="E45" s="142"/>
      <c r="F45" s="142"/>
      <c r="G45" s="142"/>
      <c r="H45" s="142"/>
      <c r="I45" s="142"/>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1"/>
    </row>
    <row r="46" spans="1:60" ht="12" customHeight="1">
      <c r="A46" s="135" t="s">
        <v>447</v>
      </c>
      <c r="B46" s="136"/>
      <c r="C46" s="143" t="str">
        <f>IF(K4="","",K4)</f>
        <v/>
      </c>
      <c r="D46" s="143"/>
      <c r="E46" s="143"/>
      <c r="F46" s="143"/>
      <c r="G46" s="143"/>
      <c r="H46" s="143"/>
      <c r="I46" s="143"/>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1"/>
    </row>
    <row r="47" spans="1:60" ht="12" customHeight="1">
      <c r="A47" s="137"/>
      <c r="B47" s="138"/>
      <c r="C47" s="144" t="s">
        <v>91</v>
      </c>
      <c r="D47" s="144"/>
      <c r="E47" s="144"/>
      <c r="F47" s="144"/>
      <c r="G47" s="144"/>
      <c r="H47" s="144"/>
      <c r="I47" s="144"/>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3"/>
    </row>
    <row r="48" spans="1:60" ht="8.25" customHeight="1">
      <c r="A48" s="34" t="str">
        <f>"Scout Code"&amp;" "&amp;F9&amp;": "&amp;TEXT(C22,"m/d/yyyy")&amp;" "&amp;C23&amp;" - "&amp;J20&amp;";  "&amp;TEXT(C26,"m/d/yyyy")&amp;" "&amp;C27&amp;" - "&amp;J24&amp;";  "&amp;TEXT(C30,"m/d/yyyy")&amp;" "&amp;C31&amp;" - "&amp;J28&amp;";  "&amp;TEXT(C34,"m/d/yyyy")&amp;" "&amp;C35&amp;" - "&amp;J32&amp;";  "&amp;TEXT(C38,"m/d/yyyy")&amp;" "&amp;C39&amp;" - "&amp;J36&amp;";  "&amp;TEXT(C42,"m/d/yyyy")&amp;" "&amp;C43&amp;" - "&amp;J40&amp;";  "&amp;TEXT(C46,"m/d/yyyy")&amp;" "&amp;C47&amp;" - "&amp;J44</f>
        <v xml:space="preserve">Scout Code :  Tues. 6:00 AM - ;   Wed. 6:00 AM - ;   Thurs. 6:00 AM - ;   Fri. 6:00 AM - ;   Sat. 6:00 AM - ;   Sun. 6:00 AM - ;   Mon. 6:00 AM - </v>
      </c>
      <c r="B48" s="40" t="str">
        <f>"Scout Code"&amp;" "&amp;F9&amp;": "&amp;TEXT(C22,"m/d/yyyy")&amp;" "&amp;C23&amp;" - "&amp;J20&amp;";  "&amp;TEXT(C26,"m/d/yyyy")&amp;" "&amp;C27&amp;" - "&amp;J24&amp;";  "&amp;TEXT(C30,"m/d/yyyy")&amp;" "&amp;C31&amp;" - "&amp;J28&amp;";  "&amp;TEXT(C34,"m/d/yyyy")&amp;" "&amp;C35&amp;" - "&amp;J32&amp;";  "&amp;TEXT(C38,"m/d/yyyy")&amp;" "&amp;C39&amp;" - "&amp;J36&amp;";  "&amp;TEXT(C42,"m/d/yyyy")&amp;" "&amp;C43&amp;" - "&amp;J40&amp;";  "&amp;TEXT(C46,"m/d/yyyy")&amp;" "&amp;C47&amp;" - "&amp;J44</f>
        <v xml:space="preserve">Scout Code :  Tues. 6:00 AM - ;   Wed. 6:00 AM - ;   Thurs. 6:00 AM - ;   Fri. 6:00 AM - ;   Sat. 6:00 AM - ;   Sun. 6:00 AM - ;   Mon. 6:00 AM - </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row>
    <row r="49" spans="1:60" ht="5.25" customHeight="1">
      <c r="A49" s="35"/>
      <c r="B49" s="35"/>
      <c r="C49" s="35"/>
      <c r="D49" s="35"/>
      <c r="E49" s="35"/>
      <c r="F49" s="35"/>
      <c r="G49" s="35"/>
      <c r="H49" s="42"/>
      <c r="I49" s="43"/>
      <c r="J49" s="43"/>
      <c r="K49" s="43"/>
      <c r="L49" s="43"/>
      <c r="M49" s="43"/>
      <c r="N49" s="43"/>
      <c r="O49" s="43"/>
      <c r="P49" s="35"/>
      <c r="Q49" s="35"/>
      <c r="R49" s="35"/>
      <c r="S49" s="35"/>
      <c r="T49" s="35"/>
      <c r="U49" s="35"/>
      <c r="V49" s="35"/>
      <c r="W49" s="35"/>
      <c r="X49" s="42"/>
      <c r="Y49" s="43"/>
      <c r="Z49" s="43"/>
      <c r="AA49" s="43"/>
      <c r="AB49" s="43"/>
      <c r="AC49" s="43"/>
      <c r="AD49" s="43"/>
      <c r="AE49" s="43"/>
      <c r="AF49" s="35"/>
      <c r="AG49" s="35"/>
      <c r="AH49" s="35"/>
      <c r="AI49" s="35"/>
      <c r="AJ49" s="35"/>
      <c r="AK49" s="35"/>
      <c r="AL49" s="42"/>
      <c r="AM49" s="44"/>
      <c r="AN49" s="44"/>
      <c r="AO49" s="44"/>
      <c r="AP49" s="44"/>
      <c r="AQ49" s="44"/>
      <c r="AR49" s="44"/>
      <c r="AS49" s="35"/>
      <c r="AT49" s="35"/>
      <c r="AU49" s="35"/>
      <c r="AV49" s="35"/>
      <c r="AW49" s="35"/>
      <c r="AX49" s="35"/>
      <c r="AY49" s="35"/>
      <c r="AZ49" s="35"/>
      <c r="BA49" s="35"/>
      <c r="BB49" s="42"/>
      <c r="BC49" s="43"/>
      <c r="BD49" s="43"/>
      <c r="BE49" s="43"/>
      <c r="BF49" s="43"/>
      <c r="BG49" s="43"/>
      <c r="BH49" s="43"/>
    </row>
    <row r="50" spans="1:60" ht="18" customHeight="1">
      <c r="A50" s="145" t="s">
        <v>84</v>
      </c>
      <c r="B50" s="146"/>
      <c r="C50" s="146"/>
      <c r="D50" s="146"/>
      <c r="E50" s="146"/>
      <c r="F50" s="146"/>
      <c r="G50" s="146"/>
      <c r="H50" s="146"/>
      <c r="I50" s="146"/>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50"/>
    </row>
    <row r="51" spans="1:60" ht="18" customHeight="1">
      <c r="A51" s="147"/>
      <c r="B51" s="148"/>
      <c r="C51" s="148"/>
      <c r="D51" s="148"/>
      <c r="E51" s="148"/>
      <c r="F51" s="148"/>
      <c r="G51" s="148"/>
      <c r="H51" s="148"/>
      <c r="I51" s="148"/>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2"/>
    </row>
    <row r="52" spans="1:60" ht="7.5" customHeight="1">
      <c r="A52" s="35"/>
      <c r="B52" s="35"/>
      <c r="C52" s="35"/>
      <c r="D52" s="35"/>
      <c r="E52" s="35"/>
      <c r="F52" s="35"/>
      <c r="G52" s="35"/>
      <c r="H52" s="42"/>
      <c r="I52" s="43"/>
      <c r="J52" s="43"/>
      <c r="K52" s="43"/>
      <c r="L52" s="43"/>
      <c r="M52" s="43"/>
      <c r="N52" s="43"/>
      <c r="O52" s="43"/>
      <c r="P52" s="35"/>
      <c r="Q52" s="35"/>
      <c r="R52" s="35"/>
      <c r="S52" s="35"/>
      <c r="T52" s="35"/>
      <c r="U52" s="35"/>
      <c r="V52" s="35"/>
      <c r="W52" s="35"/>
      <c r="X52" s="42"/>
      <c r="Y52" s="43"/>
      <c r="Z52" s="43"/>
      <c r="AA52" s="43"/>
      <c r="AB52" s="43"/>
      <c r="AC52" s="43"/>
      <c r="AD52" s="43"/>
      <c r="AE52" s="43"/>
      <c r="AF52" s="35"/>
      <c r="AG52" s="35"/>
      <c r="AH52" s="35"/>
      <c r="AI52" s="35"/>
      <c r="AJ52" s="35"/>
      <c r="AK52" s="35"/>
      <c r="AL52" s="42"/>
      <c r="AM52" s="44"/>
      <c r="AN52" s="44"/>
      <c r="AO52" s="44"/>
      <c r="AP52" s="44"/>
      <c r="AQ52" s="44"/>
      <c r="AR52" s="44"/>
      <c r="AS52" s="35"/>
      <c r="AT52" s="35"/>
      <c r="AU52" s="35"/>
      <c r="AV52" s="35"/>
      <c r="AW52" s="35"/>
      <c r="AX52" s="35"/>
      <c r="AY52" s="35"/>
      <c r="AZ52" s="35"/>
      <c r="BA52" s="35"/>
      <c r="BB52" s="42"/>
      <c r="BC52" s="43"/>
      <c r="BD52" s="43"/>
      <c r="BE52" s="43"/>
      <c r="BF52" s="43"/>
      <c r="BG52" s="43"/>
      <c r="BH52" s="43"/>
    </row>
    <row r="53" spans="1:60" ht="15" customHeight="1">
      <c r="A53" s="121" t="s">
        <v>448</v>
      </c>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row>
    <row r="54" spans="1:60" ht="20.25" customHeight="1">
      <c r="A54" s="153"/>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5"/>
    </row>
    <row r="55" spans="1:60" ht="20.25" customHeight="1">
      <c r="A55" s="156"/>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8"/>
    </row>
    <row r="56" spans="1:60" ht="10.5" customHeight="1">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row>
    <row r="57" spans="1:60" ht="15" customHeight="1">
      <c r="A57" s="35"/>
      <c r="B57" s="35"/>
      <c r="C57" s="35"/>
      <c r="D57" s="35"/>
      <c r="E57" s="35"/>
      <c r="F57" s="35"/>
      <c r="G57" s="35"/>
      <c r="H57" s="35"/>
      <c r="I57" s="35"/>
      <c r="J57" s="35"/>
      <c r="K57" s="35"/>
      <c r="L57" s="35"/>
      <c r="M57" s="35"/>
      <c r="N57" s="35"/>
      <c r="O57" s="39"/>
      <c r="P57" s="39"/>
      <c r="Q57" s="45" t="s">
        <v>5</v>
      </c>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39"/>
      <c r="AS57" s="39"/>
      <c r="AT57" s="35"/>
      <c r="AU57" s="35"/>
      <c r="AV57" s="35"/>
      <c r="AW57" s="35"/>
      <c r="AX57" s="45" t="s">
        <v>6</v>
      </c>
      <c r="AY57" s="159"/>
      <c r="AZ57" s="159"/>
      <c r="BA57" s="159"/>
      <c r="BB57" s="159"/>
      <c r="BC57" s="159"/>
      <c r="BD57" s="159"/>
      <c r="BE57" s="159"/>
      <c r="BF57" s="159"/>
      <c r="BG57" s="159"/>
      <c r="BH57" s="159"/>
    </row>
    <row r="58" spans="1:60" ht="5.25" customHeight="1">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row>
  </sheetData>
  <sheetProtection algorithmName="SHA-512" hashValue="b1Io7FXd1FjBW6luVhkgtc45t1c2aTneaSj5EoIQY3Lo7+FyA9qwUA2Whbl5rw+2CJbERh63BhGzWtwdTcFf0A==" saltValue="tbLV9whWo38aaIsnY0rIOA==" spinCount="100000" sheet="1" objects="1" scenarios="1"/>
  <mergeCells count="91">
    <mergeCell ref="A50:I51"/>
    <mergeCell ref="J50:BH51"/>
    <mergeCell ref="A53:BH53"/>
    <mergeCell ref="A54:BH55"/>
    <mergeCell ref="R57:AQ57"/>
    <mergeCell ref="AY57:BH57"/>
    <mergeCell ref="A44:B45"/>
    <mergeCell ref="C44:I44"/>
    <mergeCell ref="J44:BH47"/>
    <mergeCell ref="C45:I45"/>
    <mergeCell ref="A46:B47"/>
    <mergeCell ref="C46:I46"/>
    <mergeCell ref="C47:I47"/>
    <mergeCell ref="A40:B41"/>
    <mergeCell ref="C40:I40"/>
    <mergeCell ref="J40:BH43"/>
    <mergeCell ref="C41:I41"/>
    <mergeCell ref="A42:B43"/>
    <mergeCell ref="C42:I42"/>
    <mergeCell ref="C43:I43"/>
    <mergeCell ref="A36:B37"/>
    <mergeCell ref="C36:I36"/>
    <mergeCell ref="J36:BH39"/>
    <mergeCell ref="C37:I37"/>
    <mergeCell ref="A38:B39"/>
    <mergeCell ref="C38:I38"/>
    <mergeCell ref="C39:I39"/>
    <mergeCell ref="A32:B33"/>
    <mergeCell ref="C32:I32"/>
    <mergeCell ref="J32:BH35"/>
    <mergeCell ref="C33:I33"/>
    <mergeCell ref="A34:B35"/>
    <mergeCell ref="C34:I34"/>
    <mergeCell ref="C35:I35"/>
    <mergeCell ref="A28:B29"/>
    <mergeCell ref="C28:I28"/>
    <mergeCell ref="J28:BH31"/>
    <mergeCell ref="C29:I29"/>
    <mergeCell ref="A30:B31"/>
    <mergeCell ref="C30:I30"/>
    <mergeCell ref="C31:I31"/>
    <mergeCell ref="A24:B25"/>
    <mergeCell ref="C24:I24"/>
    <mergeCell ref="J24:BH27"/>
    <mergeCell ref="C25:I25"/>
    <mergeCell ref="A26:B27"/>
    <mergeCell ref="C26:I26"/>
    <mergeCell ref="C27:I27"/>
    <mergeCell ref="T16:X16"/>
    <mergeCell ref="AQ16:AU16"/>
    <mergeCell ref="A18:BH19"/>
    <mergeCell ref="A20:B21"/>
    <mergeCell ref="C20:I20"/>
    <mergeCell ref="J20:BH23"/>
    <mergeCell ref="C21:I21"/>
    <mergeCell ref="A22:B23"/>
    <mergeCell ref="C22:I22"/>
    <mergeCell ref="C23:I23"/>
    <mergeCell ref="R10:AC10"/>
    <mergeCell ref="AW10:BH10"/>
    <mergeCell ref="R11:AC11"/>
    <mergeCell ref="AW11:BH11"/>
    <mergeCell ref="A13:H14"/>
    <mergeCell ref="I13:O14"/>
    <mergeCell ref="P13:X14"/>
    <mergeCell ref="Y13:AE14"/>
    <mergeCell ref="AF13:AL14"/>
    <mergeCell ref="AM13:AR14"/>
    <mergeCell ref="BC13:BH14"/>
    <mergeCell ref="F9:G9"/>
    <mergeCell ref="F5:X5"/>
    <mergeCell ref="AE5:AX5"/>
    <mergeCell ref="BD5:BH5"/>
    <mergeCell ref="D6:AE6"/>
    <mergeCell ref="AF6:AI6"/>
    <mergeCell ref="AJ6:AP6"/>
    <mergeCell ref="AQ6:AS6"/>
    <mergeCell ref="AT6:AV6"/>
    <mergeCell ref="AW6:AY6"/>
    <mergeCell ref="AZ6:BB6"/>
    <mergeCell ref="BC6:BE6"/>
    <mergeCell ref="BF6:BH6"/>
    <mergeCell ref="F7:Q7"/>
    <mergeCell ref="AP7:BH7"/>
    <mergeCell ref="T8:BH8"/>
    <mergeCell ref="A1:BH1"/>
    <mergeCell ref="A2:BH2"/>
    <mergeCell ref="A3:BH3"/>
    <mergeCell ref="K4:T4"/>
    <mergeCell ref="AH4:AV4"/>
    <mergeCell ref="AW4:BH4"/>
  </mergeCells>
  <conditionalFormatting sqref="A10:M10 O10:BH10 A11:BH11 AF13:BH14">
    <cfRule type="expression" dxfId="78" priority="20">
      <formula>$F$7="Operations Suspended"</formula>
    </cfRule>
  </conditionalFormatting>
  <conditionalFormatting sqref="A10:M10 O10:BH10 A11:BH12">
    <cfRule type="expression" dxfId="77" priority="13">
      <formula>$F$7="Frac Prep"</formula>
    </cfRule>
    <cfRule type="expression" dxfId="76" priority="14">
      <formula>$F$7="Frac"</formula>
    </cfRule>
  </conditionalFormatting>
  <conditionalFormatting sqref="A10:M10 O10:BH10 A11:BH14">
    <cfRule type="expression" dxfId="75" priority="17">
      <formula>$F$7="Flowback"</formula>
    </cfRule>
    <cfRule type="expression" dxfId="74" priority="21">
      <formula>$F$7=""</formula>
    </cfRule>
  </conditionalFormatting>
  <conditionalFormatting sqref="A10:M10 O10:BH10 A11:BH16">
    <cfRule type="expression" dxfId="73" priority="2">
      <formula>$F$7="Other"</formula>
    </cfRule>
    <cfRule type="expression" dxfId="72" priority="3">
      <formula>$F$7="Plug &amp; Abandonment"</formula>
    </cfRule>
  </conditionalFormatting>
  <conditionalFormatting sqref="A13:AF13 AM13 AS13:BC13 AS14:BB14 A14:AE14">
    <cfRule type="expression" dxfId="71" priority="19">
      <formula>$F$7="Drillout/Flowback"</formula>
    </cfRule>
  </conditionalFormatting>
  <conditionalFormatting sqref="A11:BH14 A10:M10 O10:BH10">
    <cfRule type="expression" dxfId="70" priority="5">
      <formula>$F$7="Completion"</formula>
    </cfRule>
  </conditionalFormatting>
  <conditionalFormatting sqref="A13:BH14">
    <cfRule type="expression" dxfId="69" priority="16">
      <formula>$F$7="Drillout"</formula>
    </cfRule>
  </conditionalFormatting>
  <conditionalFormatting sqref="A13:BH17">
    <cfRule type="expression" dxfId="68" priority="4">
      <formula>$F$7="Workover"</formula>
    </cfRule>
  </conditionalFormatting>
  <conditionalFormatting sqref="A16:BH16">
    <cfRule type="expression" dxfId="67" priority="6">
      <formula>$F$7="Operations Suspended"</formula>
    </cfRule>
    <cfRule type="expression" dxfId="66" priority="7">
      <formula>$F$7="Well TD"</formula>
    </cfRule>
    <cfRule type="expression" dxfId="65" priority="8">
      <formula>$F$7="Drilling"</formula>
    </cfRule>
    <cfRule type="expression" dxfId="64" priority="9">
      <formula>$F$7=""</formula>
    </cfRule>
  </conditionalFormatting>
  <conditionalFormatting sqref="I13:O14 Y13:AE14">
    <cfRule type="expression" dxfId="63" priority="1">
      <formula>$F$7="Operations Suspended"</formula>
    </cfRule>
    <cfRule type="expression" dxfId="62" priority="15">
      <formula>$F$7="Well TD"</formula>
    </cfRule>
    <cfRule type="expression" dxfId="61" priority="22">
      <formula>$F$7=""</formula>
    </cfRule>
    <cfRule type="expression" dxfId="60" priority="23">
      <formula>$F$7="Drilling"</formula>
    </cfRule>
  </conditionalFormatting>
  <conditionalFormatting sqref="AF13:BH14">
    <cfRule type="expression" dxfId="59" priority="11">
      <formula>$F$7="Frac Prep"</formula>
    </cfRule>
    <cfRule type="expression" dxfId="58" priority="18">
      <formula>$F$7="Well TD"</formula>
    </cfRule>
  </conditionalFormatting>
  <conditionalFormatting sqref="BC13:BH14">
    <cfRule type="expression" dxfId="57" priority="10">
      <formula>$F$7="Frac"</formula>
    </cfRule>
  </conditionalFormatting>
  <pageMargins left="0.45" right="0.45" top="0.5" bottom="0.5" header="0.3" footer="0.3"/>
  <pageSetup scale="95" fitToHeight="0" orientation="portrait" r:id="rId1"/>
  <headerFooter>
    <oddFooter>&amp;R&amp;G</oddFooter>
  </headerFooter>
  <legacy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12" id="{AD9BCBA7-69FF-4FDC-A218-E9BD955B3A79}">
            <xm:f>'Well Summary'!$E$7:$AD$7=""</xm:f>
            <x14:dxf>
              <font>
                <color theme="0"/>
              </font>
            </x14:dxf>
          </x14:cfRule>
          <xm:sqref>T8:BH8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'Office Use'!$I$3:$I$13</xm:f>
          </x14:formula1>
          <xm:sqref>F7:Q7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BH58"/>
  <sheetViews>
    <sheetView showGridLines="0" zoomScaleNormal="100" workbookViewId="0">
      <selection activeCell="A9" sqref="A9"/>
    </sheetView>
  </sheetViews>
  <sheetFormatPr defaultColWidth="9.140625" defaultRowHeight="12.75"/>
  <cols>
    <col min="1" max="7" width="1.7109375" style="2" customWidth="1"/>
    <col min="8" max="8" width="2.7109375" style="2" customWidth="1"/>
    <col min="9"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19.5" customHeight="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19.5" customHeight="1">
      <c r="A2" s="93" t="s">
        <v>96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13.5">
      <c r="A3" s="94" t="s">
        <v>503</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row>
    <row r="4" spans="1:60" ht="21" customHeight="1">
      <c r="A4" s="6" t="s">
        <v>43</v>
      </c>
      <c r="B4" s="4"/>
      <c r="C4" s="4"/>
      <c r="D4" s="4"/>
      <c r="E4" s="4"/>
      <c r="F4" s="4"/>
      <c r="G4" s="4"/>
      <c r="H4" s="4"/>
      <c r="I4" s="4"/>
      <c r="J4" s="4"/>
      <c r="K4" s="95"/>
      <c r="L4" s="95"/>
      <c r="M4" s="95"/>
      <c r="N4" s="95"/>
      <c r="O4" s="95"/>
      <c r="P4" s="95"/>
      <c r="Q4" s="95"/>
      <c r="R4" s="95"/>
      <c r="S4" s="95"/>
      <c r="T4" s="95"/>
      <c r="U4" s="4"/>
      <c r="V4" s="4"/>
      <c r="W4" s="4"/>
      <c r="X4" s="4"/>
      <c r="Y4" s="4"/>
      <c r="Z4" s="4"/>
      <c r="AA4" s="4"/>
      <c r="AB4" s="4"/>
      <c r="AC4" s="4"/>
      <c r="AD4" s="4"/>
      <c r="AE4" s="4"/>
      <c r="AF4" s="5"/>
      <c r="AG4" s="5"/>
      <c r="AH4" s="96" t="s">
        <v>11</v>
      </c>
      <c r="AI4" s="96"/>
      <c r="AJ4" s="96"/>
      <c r="AK4" s="96"/>
      <c r="AL4" s="96"/>
      <c r="AM4" s="96"/>
      <c r="AN4" s="96"/>
      <c r="AO4" s="96"/>
      <c r="AP4" s="96"/>
      <c r="AQ4" s="96"/>
      <c r="AR4" s="96"/>
      <c r="AS4" s="96"/>
      <c r="AT4" s="96"/>
      <c r="AU4" s="96"/>
      <c r="AV4" s="96"/>
      <c r="AW4" s="97" t="str">
        <f>IF('Well Summary'!O5="","",'Well Summary'!O5)</f>
        <v/>
      </c>
      <c r="AX4" s="97"/>
      <c r="AY4" s="97"/>
      <c r="AZ4" s="97"/>
      <c r="BA4" s="97"/>
      <c r="BB4" s="97"/>
      <c r="BC4" s="97"/>
      <c r="BD4" s="97"/>
      <c r="BE4" s="97"/>
      <c r="BF4" s="97"/>
      <c r="BG4" s="97"/>
      <c r="BH4" s="97"/>
    </row>
    <row r="5" spans="1:60" ht="21" customHeight="1">
      <c r="A5" s="6" t="s">
        <v>12</v>
      </c>
      <c r="B5" s="6"/>
      <c r="C5" s="6"/>
      <c r="D5" s="6"/>
      <c r="E5" s="6"/>
      <c r="F5" s="99" t="str">
        <f>IF('Well Summary'!H6="","",'Well Summary'!H6)</f>
        <v/>
      </c>
      <c r="G5" s="99"/>
      <c r="H5" s="99"/>
      <c r="I5" s="99"/>
      <c r="J5" s="99"/>
      <c r="K5" s="99"/>
      <c r="L5" s="99"/>
      <c r="M5" s="99"/>
      <c r="N5" s="99"/>
      <c r="O5" s="99"/>
      <c r="P5" s="99"/>
      <c r="Q5" s="99"/>
      <c r="R5" s="99"/>
      <c r="S5" s="99"/>
      <c r="T5" s="99"/>
      <c r="U5" s="99"/>
      <c r="V5" s="99"/>
      <c r="W5" s="99"/>
      <c r="X5" s="99"/>
      <c r="Y5" s="6"/>
      <c r="Z5" s="6"/>
      <c r="AA5" s="6"/>
      <c r="AB5" s="6"/>
      <c r="AC5" s="6"/>
      <c r="AD5" s="31" t="s">
        <v>13</v>
      </c>
      <c r="AE5" s="99" t="str">
        <f>IF('Well Summary'!BA6="","",'Well Summary'!BA6)</f>
        <v/>
      </c>
      <c r="AF5" s="99"/>
      <c r="AG5" s="99"/>
      <c r="AH5" s="99"/>
      <c r="AI5" s="99"/>
      <c r="AJ5" s="99"/>
      <c r="AK5" s="99"/>
      <c r="AL5" s="99"/>
      <c r="AM5" s="99"/>
      <c r="AN5" s="99"/>
      <c r="AO5" s="99"/>
      <c r="AP5" s="99"/>
      <c r="AQ5" s="99"/>
      <c r="AR5" s="99"/>
      <c r="AS5" s="99"/>
      <c r="AT5" s="99"/>
      <c r="AU5" s="99"/>
      <c r="AV5" s="99"/>
      <c r="AW5" s="99"/>
      <c r="AX5" s="99"/>
      <c r="AY5" s="68"/>
      <c r="AZ5" s="6"/>
      <c r="BA5" s="6"/>
      <c r="BB5" s="6"/>
      <c r="BC5" s="31" t="s">
        <v>405</v>
      </c>
      <c r="BD5" s="99" t="str">
        <f>IF('Well Summary'!CJ6="","",'Well Summary'!CJ6)</f>
        <v/>
      </c>
      <c r="BE5" s="99"/>
      <c r="BF5" s="99"/>
      <c r="BG5" s="99"/>
      <c r="BH5" s="99"/>
    </row>
    <row r="6" spans="1:60" ht="21" customHeight="1">
      <c r="A6" s="6" t="s">
        <v>1</v>
      </c>
      <c r="B6" s="6"/>
      <c r="C6" s="6"/>
      <c r="D6" s="99" t="str">
        <f>IF('Well Summary'!E7="","",'Well Summary'!E7)</f>
        <v/>
      </c>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100" t="s">
        <v>0</v>
      </c>
      <c r="AG6" s="100"/>
      <c r="AH6" s="100"/>
      <c r="AI6" s="100"/>
      <c r="AJ6" s="101" t="str">
        <f>IF('Well Summary'!BC7="","",'Well Summary'!BC7)</f>
        <v/>
      </c>
      <c r="AK6" s="101"/>
      <c r="AL6" s="101"/>
      <c r="AM6" s="101"/>
      <c r="AN6" s="101"/>
      <c r="AO6" s="101"/>
      <c r="AP6" s="101"/>
      <c r="AQ6" s="100" t="s">
        <v>81</v>
      </c>
      <c r="AR6" s="100"/>
      <c r="AS6" s="100"/>
      <c r="AT6" s="102" t="str">
        <f>IF('Well Summary'!BR7="","",'Well Summary'!BR7)</f>
        <v/>
      </c>
      <c r="AU6" s="102"/>
      <c r="AV6" s="102"/>
      <c r="AW6" s="100" t="s">
        <v>82</v>
      </c>
      <c r="AX6" s="100"/>
      <c r="AY6" s="96"/>
      <c r="AZ6" s="103" t="str">
        <f>IF('Well Summary'!CC7="","",'Well Summary'!CC7)</f>
        <v/>
      </c>
      <c r="BA6" s="103"/>
      <c r="BB6" s="103"/>
      <c r="BC6" s="96" t="s">
        <v>83</v>
      </c>
      <c r="BD6" s="96"/>
      <c r="BE6" s="96"/>
      <c r="BF6" s="102" t="str">
        <f>IF('Well Summary'!CL7="","",'Well Summary'!CL7)</f>
        <v/>
      </c>
      <c r="BG6" s="102"/>
      <c r="BH6" s="102"/>
    </row>
    <row r="7" spans="1:60" ht="21" customHeight="1">
      <c r="A7" s="60" t="s">
        <v>94</v>
      </c>
      <c r="B7" s="36"/>
      <c r="C7" s="35"/>
      <c r="D7" s="35"/>
      <c r="E7" s="35"/>
      <c r="F7" s="104"/>
      <c r="G7" s="104"/>
      <c r="H7" s="104"/>
      <c r="I7" s="104"/>
      <c r="J7" s="104"/>
      <c r="K7" s="104"/>
      <c r="L7" s="104"/>
      <c r="M7" s="104"/>
      <c r="N7" s="104"/>
      <c r="O7" s="104"/>
      <c r="P7" s="104"/>
      <c r="Q7" s="104"/>
      <c r="R7" s="35"/>
      <c r="S7" s="36"/>
      <c r="T7" s="35"/>
      <c r="U7" s="35"/>
      <c r="V7" s="35"/>
      <c r="W7" s="35"/>
      <c r="X7" s="35"/>
      <c r="Y7" s="35"/>
      <c r="Z7" s="35"/>
      <c r="AA7" s="35"/>
      <c r="AB7" s="35"/>
      <c r="AC7" s="35"/>
      <c r="AD7" s="35"/>
      <c r="AE7" s="35"/>
      <c r="AF7" s="35"/>
      <c r="AG7" s="35"/>
      <c r="AH7" s="35"/>
      <c r="AI7" s="35"/>
      <c r="AJ7" s="35"/>
      <c r="AK7" s="35"/>
      <c r="AL7" s="35"/>
      <c r="AM7" s="36"/>
      <c r="AN7" s="35"/>
      <c r="AO7" s="53" t="s">
        <v>404</v>
      </c>
      <c r="AP7" s="105" t="str">
        <f>IF('Well Summary'!H8="","",'Well Summary'!H8)</f>
        <v/>
      </c>
      <c r="AQ7" s="105"/>
      <c r="AR7" s="105"/>
      <c r="AS7" s="105"/>
      <c r="AT7" s="105"/>
      <c r="AU7" s="105"/>
      <c r="AV7" s="105"/>
      <c r="AW7" s="105"/>
      <c r="AX7" s="105"/>
      <c r="AY7" s="105"/>
      <c r="AZ7" s="105"/>
      <c r="BA7" s="105"/>
      <c r="BB7" s="105"/>
      <c r="BC7" s="105"/>
      <c r="BD7" s="105"/>
      <c r="BE7" s="105"/>
      <c r="BF7" s="105"/>
      <c r="BG7" s="105"/>
      <c r="BH7" s="105"/>
    </row>
    <row r="8" spans="1:60" ht="21" customHeight="1">
      <c r="A8" s="60" t="s">
        <v>505</v>
      </c>
      <c r="B8" s="6"/>
      <c r="C8" s="6"/>
      <c r="D8" s="55"/>
      <c r="E8" s="55"/>
      <c r="F8" s="66"/>
      <c r="G8" s="66"/>
      <c r="H8" s="66"/>
      <c r="I8" s="66"/>
      <c r="J8" s="55"/>
      <c r="K8" s="55"/>
      <c r="L8" s="55"/>
      <c r="M8" s="55"/>
      <c r="N8" s="55"/>
      <c r="O8" s="55"/>
      <c r="P8" s="55"/>
      <c r="Q8" s="55"/>
      <c r="R8" s="55"/>
      <c r="S8" s="55"/>
      <c r="T8" s="106" t="e">
        <f>VLOOKUP(D6,'Office Use'!L3:M282,2,FALSE)</f>
        <v>#N/A</v>
      </c>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row>
    <row r="9" spans="1:60" ht="11.25" customHeight="1">
      <c r="A9" s="35"/>
      <c r="B9" s="91"/>
      <c r="C9" s="35"/>
      <c r="D9" s="35"/>
      <c r="E9" s="35"/>
      <c r="F9" s="98" t="str">
        <f>IF(F7="Drilling",5,IF(F7="Completion",9,IF(F7="Operations Suspended",7,IF(F7="Drillout",8,IF(F7="Flowback",8,IF(F7="Well TD",31,IF(F7="Frac Prep",9,IF(F7="Frac",9,IF(F7="Plug &amp; Abandonment",30,IF(F7="Workover",33,IF(F7="Other",33,"")))))))))))</f>
        <v/>
      </c>
      <c r="G9" s="98"/>
      <c r="H9" s="92" t="s">
        <v>475</v>
      </c>
      <c r="I9" s="91"/>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row>
    <row r="10" spans="1:60" ht="17.25" customHeight="1">
      <c r="A10" s="35"/>
      <c r="B10" s="35"/>
      <c r="C10" s="35"/>
      <c r="D10" s="35"/>
      <c r="E10" s="35"/>
      <c r="F10" s="35"/>
      <c r="G10" s="35"/>
      <c r="H10" s="35"/>
      <c r="I10" s="35"/>
      <c r="J10" s="35"/>
      <c r="K10" s="35"/>
      <c r="L10" s="35"/>
      <c r="M10" s="35"/>
      <c r="N10"/>
      <c r="O10" s="35"/>
      <c r="P10" s="35"/>
      <c r="Q10" s="61" t="s">
        <v>2</v>
      </c>
      <c r="R10" s="107"/>
      <c r="S10" s="107"/>
      <c r="T10" s="107"/>
      <c r="U10" s="107"/>
      <c r="V10" s="107"/>
      <c r="W10" s="107"/>
      <c r="X10" s="107"/>
      <c r="Y10" s="107"/>
      <c r="Z10" s="107"/>
      <c r="AA10" s="107"/>
      <c r="AB10" s="107"/>
      <c r="AC10" s="107"/>
      <c r="AD10" s="35"/>
      <c r="AE10" s="35"/>
      <c r="AF10" s="35"/>
      <c r="AG10" s="35"/>
      <c r="AH10" s="35"/>
      <c r="AI10" s="35"/>
      <c r="AJ10" s="35"/>
      <c r="AK10" s="35"/>
      <c r="AL10" s="35"/>
      <c r="AM10" s="35"/>
      <c r="AN10" s="35"/>
      <c r="AO10" s="35"/>
      <c r="AP10" s="35"/>
      <c r="AQ10" s="35"/>
      <c r="AR10" s="35"/>
      <c r="AS10" s="35"/>
      <c r="AT10" s="35"/>
      <c r="AU10" s="35"/>
      <c r="AV10" s="61" t="s">
        <v>4</v>
      </c>
      <c r="AW10" s="107"/>
      <c r="AX10" s="107"/>
      <c r="AY10" s="107"/>
      <c r="AZ10" s="107"/>
      <c r="BA10" s="107"/>
      <c r="BB10" s="107"/>
      <c r="BC10" s="107"/>
      <c r="BD10" s="107"/>
      <c r="BE10" s="107"/>
      <c r="BF10" s="107"/>
      <c r="BG10" s="107"/>
      <c r="BH10" s="107"/>
    </row>
    <row r="11" spans="1:60" ht="17.25" customHeight="1">
      <c r="A11" s="35"/>
      <c r="B11" s="35"/>
      <c r="C11" s="35"/>
      <c r="D11" s="35"/>
      <c r="E11" s="35"/>
      <c r="F11" s="35"/>
      <c r="G11" s="35"/>
      <c r="H11" s="35"/>
      <c r="I11" s="35"/>
      <c r="J11" s="35"/>
      <c r="K11" s="35"/>
      <c r="L11" s="35"/>
      <c r="M11" s="35"/>
      <c r="N11" s="35"/>
      <c r="O11" s="35"/>
      <c r="P11" s="35"/>
      <c r="Q11" s="62" t="s">
        <v>413</v>
      </c>
      <c r="R11" s="108" t="str">
        <f>IF(R10="","",R10+14)</f>
        <v/>
      </c>
      <c r="S11" s="108"/>
      <c r="T11" s="108"/>
      <c r="U11" s="108"/>
      <c r="V11" s="108"/>
      <c r="W11" s="108"/>
      <c r="X11" s="108"/>
      <c r="Y11" s="108"/>
      <c r="Z11" s="108"/>
      <c r="AA11" s="108"/>
      <c r="AB11" s="108"/>
      <c r="AC11" s="108"/>
      <c r="AD11" s="35"/>
      <c r="AE11" s="35"/>
      <c r="AF11" s="35"/>
      <c r="AG11" s="35"/>
      <c r="AH11" s="35"/>
      <c r="AI11" s="35"/>
      <c r="AJ11" s="35"/>
      <c r="AK11" s="35"/>
      <c r="AL11" s="35"/>
      <c r="AM11" s="35"/>
      <c r="AN11" s="35"/>
      <c r="AO11" s="35"/>
      <c r="AP11" s="35"/>
      <c r="AQ11" s="35"/>
      <c r="AR11" s="35"/>
      <c r="AS11" s="35"/>
      <c r="AT11" s="35"/>
      <c r="AU11" s="35"/>
      <c r="AV11" s="62" t="s">
        <v>412</v>
      </c>
      <c r="AW11" s="109" t="str">
        <f>IF(AW10="","",AW10+7)</f>
        <v/>
      </c>
      <c r="AX11" s="109"/>
      <c r="AY11" s="109"/>
      <c r="AZ11" s="109"/>
      <c r="BA11" s="109"/>
      <c r="BB11" s="109"/>
      <c r="BC11" s="109"/>
      <c r="BD11" s="109"/>
      <c r="BE11" s="109"/>
      <c r="BF11" s="109"/>
      <c r="BG11" s="109"/>
      <c r="BH11" s="109"/>
    </row>
    <row r="12" spans="1:60" ht="2.25" customHeight="1">
      <c r="A12" s="35"/>
      <c r="B12" s="35"/>
      <c r="C12" s="35"/>
      <c r="D12" s="35"/>
      <c r="E12" s="35"/>
      <c r="F12" s="35"/>
      <c r="G12" s="35"/>
      <c r="H12" s="35"/>
      <c r="I12" s="35"/>
      <c r="J12" s="35"/>
      <c r="K12" s="35"/>
      <c r="L12" s="35"/>
      <c r="M12" s="35"/>
      <c r="N12" s="35"/>
      <c r="O12" s="35"/>
      <c r="P12" s="35"/>
      <c r="Q12" s="62"/>
      <c r="R12" s="70"/>
      <c r="S12" s="70"/>
      <c r="T12" s="70"/>
      <c r="U12" s="70"/>
      <c r="V12" s="70"/>
      <c r="W12" s="70"/>
      <c r="X12" s="70"/>
      <c r="Y12" s="70"/>
      <c r="Z12" s="70"/>
      <c r="AA12" s="70"/>
      <c r="AB12" s="70"/>
      <c r="AC12" s="70"/>
      <c r="AD12" s="35"/>
      <c r="AE12" s="35"/>
      <c r="AF12" s="35"/>
      <c r="AG12" s="35"/>
      <c r="AH12" s="35"/>
      <c r="AI12" s="35"/>
      <c r="AJ12" s="35"/>
      <c r="AK12" s="35"/>
      <c r="AL12" s="35"/>
      <c r="AM12" s="35"/>
      <c r="AN12" s="35"/>
      <c r="AO12" s="35"/>
      <c r="AP12" s="35"/>
      <c r="AQ12" s="35"/>
      <c r="AR12" s="35"/>
      <c r="AS12" s="35"/>
      <c r="AT12" s="35"/>
      <c r="AU12" s="35"/>
      <c r="AV12" s="62"/>
      <c r="AW12" s="71"/>
      <c r="AX12" s="71"/>
      <c r="AY12" s="71"/>
      <c r="AZ12" s="71"/>
      <c r="BA12" s="71"/>
      <c r="BB12" s="71"/>
      <c r="BC12" s="71"/>
      <c r="BD12" s="71"/>
      <c r="BE12" s="71"/>
      <c r="BF12" s="71"/>
      <c r="BG12" s="71"/>
      <c r="BH12" s="71"/>
    </row>
    <row r="13" spans="1:60" ht="9.75" customHeight="1">
      <c r="A13" s="110" t="str">
        <f>IF(F7="Frac Prep","Estimated or Start Frac Date:",IF(F7="Frac","Estimated or Start Frac Date:","Current MD (ft):"))</f>
        <v>Current MD (ft):</v>
      </c>
      <c r="B13" s="110"/>
      <c r="C13" s="110"/>
      <c r="D13" s="110"/>
      <c r="E13" s="110"/>
      <c r="F13" s="110"/>
      <c r="G13" s="110"/>
      <c r="H13" s="110"/>
      <c r="I13" s="111"/>
      <c r="J13" s="111"/>
      <c r="K13" s="111"/>
      <c r="L13" s="111"/>
      <c r="M13" s="111"/>
      <c r="N13" s="111"/>
      <c r="O13" s="111"/>
      <c r="P13" s="110" t="str">
        <f>IF(F7="Frac Prep","Estimated or Final Frac Date:",IF(F7="Frac","Estimated or Final Frac Date:","Current TVD (ft):"))</f>
        <v>Current TVD (ft):</v>
      </c>
      <c r="Q13" s="110"/>
      <c r="R13" s="110"/>
      <c r="S13" s="110"/>
      <c r="T13" s="110"/>
      <c r="U13" s="110"/>
      <c r="V13" s="110"/>
      <c r="W13" s="110"/>
      <c r="X13" s="110"/>
      <c r="Y13" s="111"/>
      <c r="Z13" s="111"/>
      <c r="AA13" s="111"/>
      <c r="AB13" s="111"/>
      <c r="AC13" s="111"/>
      <c r="AD13" s="111"/>
      <c r="AE13" s="111"/>
      <c r="AF13" s="110" t="str">
        <f>IF(F7="Drilling","Hole Size (in):",IF(F7="Frac","Est. Total Frac Stages:",""))</f>
        <v/>
      </c>
      <c r="AG13" s="110"/>
      <c r="AH13" s="110"/>
      <c r="AI13" s="110"/>
      <c r="AJ13" s="110"/>
      <c r="AK13" s="110"/>
      <c r="AL13" s="110"/>
      <c r="AM13" s="113"/>
      <c r="AN13" s="113"/>
      <c r="AO13" s="113"/>
      <c r="AP13" s="113"/>
      <c r="AQ13" s="113"/>
      <c r="AR13" s="113"/>
      <c r="AS13" s="35"/>
      <c r="AT13" s="35"/>
      <c r="AU13" s="35"/>
      <c r="AV13" s="37"/>
      <c r="AW13" s="35"/>
      <c r="AX13" s="35"/>
      <c r="AY13" s="35"/>
      <c r="AZ13" s="35"/>
      <c r="BA13" s="35"/>
      <c r="BB13" s="35"/>
      <c r="BC13" s="115"/>
      <c r="BD13" s="115"/>
      <c r="BE13" s="115"/>
      <c r="BF13" s="115"/>
      <c r="BG13" s="115"/>
      <c r="BH13" s="115"/>
    </row>
    <row r="14" spans="1:60" ht="15" customHeight="1">
      <c r="A14" s="110"/>
      <c r="B14" s="110"/>
      <c r="C14" s="110"/>
      <c r="D14" s="110"/>
      <c r="E14" s="110"/>
      <c r="F14" s="110"/>
      <c r="G14" s="110"/>
      <c r="H14" s="110"/>
      <c r="I14" s="112"/>
      <c r="J14" s="112"/>
      <c r="K14" s="112"/>
      <c r="L14" s="112"/>
      <c r="M14" s="112"/>
      <c r="N14" s="112"/>
      <c r="O14" s="112"/>
      <c r="P14" s="110"/>
      <c r="Q14" s="110"/>
      <c r="R14" s="110"/>
      <c r="S14" s="110"/>
      <c r="T14" s="110"/>
      <c r="U14" s="110"/>
      <c r="V14" s="110"/>
      <c r="W14" s="110"/>
      <c r="X14" s="110"/>
      <c r="Y14" s="112"/>
      <c r="Z14" s="112"/>
      <c r="AA14" s="112"/>
      <c r="AB14" s="112"/>
      <c r="AC14" s="112"/>
      <c r="AD14" s="112"/>
      <c r="AE14" s="112"/>
      <c r="AF14" s="110"/>
      <c r="AG14" s="110"/>
      <c r="AH14" s="110"/>
      <c r="AI14" s="110"/>
      <c r="AJ14" s="110"/>
      <c r="AK14" s="110"/>
      <c r="AL14" s="110"/>
      <c r="AM14" s="114"/>
      <c r="AN14" s="114"/>
      <c r="AO14" s="114"/>
      <c r="AP14" s="114"/>
      <c r="AQ14" s="114"/>
      <c r="AR14" s="114"/>
      <c r="AS14" s="35"/>
      <c r="AT14" s="35"/>
      <c r="AU14" s="35"/>
      <c r="AV14" s="35"/>
      <c r="AW14" s="35"/>
      <c r="AX14" s="35"/>
      <c r="AY14" s="35"/>
      <c r="AZ14" s="35"/>
      <c r="BA14" s="35"/>
      <c r="BB14" s="62" t="str">
        <f>IF(F7="Drilling","Kick-Off Point (ft):","")</f>
        <v/>
      </c>
      <c r="BC14" s="116"/>
      <c r="BD14" s="116"/>
      <c r="BE14" s="116"/>
      <c r="BF14" s="116"/>
      <c r="BG14" s="116"/>
      <c r="BH14" s="116"/>
    </row>
    <row r="15" spans="1:60" ht="12" customHeight="1">
      <c r="A15" s="59"/>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row>
    <row r="16" spans="1:60" ht="12" customHeight="1">
      <c r="A16" s="59"/>
      <c r="B16" s="59"/>
      <c r="C16" s="59"/>
      <c r="D16" s="59"/>
      <c r="E16" s="59"/>
      <c r="F16" s="59"/>
      <c r="G16" s="59"/>
      <c r="H16" s="59"/>
      <c r="I16" s="59"/>
      <c r="J16" s="59"/>
      <c r="K16" s="59"/>
      <c r="L16" s="59"/>
      <c r="M16" s="59"/>
      <c r="N16" s="59"/>
      <c r="O16" s="59"/>
      <c r="P16" s="59"/>
      <c r="Q16" s="59"/>
      <c r="R16" s="59"/>
      <c r="S16" s="69" t="s">
        <v>414</v>
      </c>
      <c r="T16" s="117" t="str">
        <f>IF('Well Summary'!AV21="","",'Well Summary'!AV21)</f>
        <v/>
      </c>
      <c r="U16" s="118"/>
      <c r="V16" s="118"/>
      <c r="W16" s="118"/>
      <c r="X16" s="118"/>
      <c r="Y16" s="59"/>
      <c r="Z16" s="59"/>
      <c r="AA16" s="59"/>
      <c r="AB16" s="59"/>
      <c r="AC16" s="59"/>
      <c r="AD16" s="59"/>
      <c r="AE16" s="59"/>
      <c r="AF16" s="59"/>
      <c r="AG16" s="59"/>
      <c r="AH16" s="59"/>
      <c r="AI16" s="59"/>
      <c r="AJ16" s="59"/>
      <c r="AK16" s="59"/>
      <c r="AL16" s="59"/>
      <c r="AM16" s="59"/>
      <c r="AN16" s="59"/>
      <c r="AO16" s="59"/>
      <c r="AP16" s="69" t="s">
        <v>415</v>
      </c>
      <c r="AQ16" s="119" t="str">
        <f>IF('Well Summary'!AV24="","",'Well Summary'!AV24)</f>
        <v/>
      </c>
      <c r="AR16" s="120"/>
      <c r="AS16" s="120"/>
      <c r="AT16" s="120"/>
      <c r="AU16" s="120"/>
      <c r="AV16" s="59"/>
      <c r="AW16" s="59"/>
      <c r="AX16" s="59"/>
      <c r="AY16" s="59"/>
      <c r="AZ16" s="59"/>
      <c r="BA16" s="59"/>
      <c r="BB16" s="59"/>
      <c r="BC16" s="59"/>
      <c r="BD16" s="59"/>
      <c r="BE16" s="59"/>
      <c r="BF16" s="59"/>
      <c r="BG16" s="59"/>
      <c r="BH16" s="59"/>
    </row>
    <row r="17" spans="1:60" ht="12" customHeight="1">
      <c r="A17" s="59"/>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row>
    <row r="18" spans="1:60" ht="14.25" customHeight="1">
      <c r="A18" s="121" t="s">
        <v>98</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row>
    <row r="19" spans="1:60" ht="6" customHeight="1">
      <c r="A19" s="122"/>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row>
    <row r="20" spans="1:60" ht="12" customHeight="1">
      <c r="A20" s="123" t="s">
        <v>446</v>
      </c>
      <c r="B20" s="124"/>
      <c r="C20" s="127" t="str">
        <f>IF(K4="","",C22-1)</f>
        <v/>
      </c>
      <c r="D20" s="127"/>
      <c r="E20" s="127"/>
      <c r="F20" s="127"/>
      <c r="G20" s="127"/>
      <c r="H20" s="127"/>
      <c r="I20" s="127"/>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9"/>
    </row>
    <row r="21" spans="1:60" ht="12" customHeight="1">
      <c r="A21" s="125"/>
      <c r="B21" s="126"/>
      <c r="C21" s="134" t="s">
        <v>91</v>
      </c>
      <c r="D21" s="134"/>
      <c r="E21" s="134"/>
      <c r="F21" s="134"/>
      <c r="G21" s="134"/>
      <c r="H21" s="134"/>
      <c r="I21" s="134"/>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1"/>
    </row>
    <row r="22" spans="1:60" ht="12" customHeight="1">
      <c r="A22" s="135" t="s">
        <v>447</v>
      </c>
      <c r="B22" s="136"/>
      <c r="C22" s="139" t="str">
        <f>IF(K4="","",C24)</f>
        <v/>
      </c>
      <c r="D22" s="139"/>
      <c r="E22" s="139"/>
      <c r="F22" s="139"/>
      <c r="G22" s="139"/>
      <c r="H22" s="139"/>
      <c r="I22" s="139"/>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1"/>
    </row>
    <row r="23" spans="1:60" ht="12" customHeight="1">
      <c r="A23" s="137"/>
      <c r="B23" s="138"/>
      <c r="C23" s="140" t="s">
        <v>85</v>
      </c>
      <c r="D23" s="140"/>
      <c r="E23" s="140"/>
      <c r="F23" s="140"/>
      <c r="G23" s="140"/>
      <c r="H23" s="140"/>
      <c r="I23" s="140"/>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3"/>
    </row>
    <row r="24" spans="1:60" ht="12" customHeight="1">
      <c r="A24" s="123" t="s">
        <v>446</v>
      </c>
      <c r="B24" s="124"/>
      <c r="C24" s="127" t="str">
        <f>IF(K4="","",C26-1)</f>
        <v/>
      </c>
      <c r="D24" s="127"/>
      <c r="E24" s="127"/>
      <c r="F24" s="127"/>
      <c r="G24" s="127"/>
      <c r="H24" s="127"/>
      <c r="I24" s="127"/>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9"/>
    </row>
    <row r="25" spans="1:60" ht="12" customHeight="1">
      <c r="A25" s="125"/>
      <c r="B25" s="126"/>
      <c r="C25" s="134" t="s">
        <v>85</v>
      </c>
      <c r="D25" s="134"/>
      <c r="E25" s="134"/>
      <c r="F25" s="134"/>
      <c r="G25" s="134"/>
      <c r="H25" s="134"/>
      <c r="I25" s="134"/>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1"/>
    </row>
    <row r="26" spans="1:60" ht="12" customHeight="1">
      <c r="A26" s="135" t="s">
        <v>447</v>
      </c>
      <c r="B26" s="136"/>
      <c r="C26" s="139" t="str">
        <f>IF(K4="","",C28)</f>
        <v/>
      </c>
      <c r="D26" s="139"/>
      <c r="E26" s="139"/>
      <c r="F26" s="139"/>
      <c r="G26" s="139"/>
      <c r="H26" s="139"/>
      <c r="I26" s="139"/>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1"/>
    </row>
    <row r="27" spans="1:60" ht="12" customHeight="1">
      <c r="A27" s="137"/>
      <c r="B27" s="138"/>
      <c r="C27" s="140" t="s">
        <v>86</v>
      </c>
      <c r="D27" s="140"/>
      <c r="E27" s="140"/>
      <c r="F27" s="140"/>
      <c r="G27" s="140"/>
      <c r="H27" s="140"/>
      <c r="I27" s="140"/>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3"/>
    </row>
    <row r="28" spans="1:60" ht="12" customHeight="1">
      <c r="A28" s="123" t="s">
        <v>446</v>
      </c>
      <c r="B28" s="124"/>
      <c r="C28" s="127" t="str">
        <f>IF(K4="","",C30-1)</f>
        <v/>
      </c>
      <c r="D28" s="127"/>
      <c r="E28" s="127"/>
      <c r="F28" s="127"/>
      <c r="G28" s="127"/>
      <c r="H28" s="127"/>
      <c r="I28" s="127"/>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9"/>
    </row>
    <row r="29" spans="1:60" ht="12" customHeight="1">
      <c r="A29" s="125"/>
      <c r="B29" s="126"/>
      <c r="C29" s="134" t="s">
        <v>86</v>
      </c>
      <c r="D29" s="134"/>
      <c r="E29" s="134"/>
      <c r="F29" s="134"/>
      <c r="G29" s="134"/>
      <c r="H29" s="134"/>
      <c r="I29" s="134"/>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1"/>
    </row>
    <row r="30" spans="1:60" ht="12" customHeight="1">
      <c r="A30" s="135" t="s">
        <v>447</v>
      </c>
      <c r="B30" s="136"/>
      <c r="C30" s="139" t="str">
        <f>IF(K4="","",C32)</f>
        <v/>
      </c>
      <c r="D30" s="139"/>
      <c r="E30" s="139"/>
      <c r="F30" s="139"/>
      <c r="G30" s="139"/>
      <c r="H30" s="139"/>
      <c r="I30" s="139"/>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1"/>
    </row>
    <row r="31" spans="1:60" ht="12" customHeight="1">
      <c r="A31" s="137"/>
      <c r="B31" s="138"/>
      <c r="C31" s="140" t="s">
        <v>87</v>
      </c>
      <c r="D31" s="140"/>
      <c r="E31" s="140"/>
      <c r="F31" s="140"/>
      <c r="G31" s="140"/>
      <c r="H31" s="140"/>
      <c r="I31" s="140"/>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3"/>
    </row>
    <row r="32" spans="1:60" ht="12" customHeight="1">
      <c r="A32" s="123" t="s">
        <v>446</v>
      </c>
      <c r="B32" s="124"/>
      <c r="C32" s="141" t="str">
        <f>IF(K4="","",C34-1)</f>
        <v/>
      </c>
      <c r="D32" s="141"/>
      <c r="E32" s="141"/>
      <c r="F32" s="141"/>
      <c r="G32" s="141"/>
      <c r="H32" s="141"/>
      <c r="I32" s="141"/>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9"/>
    </row>
    <row r="33" spans="1:60" ht="12" customHeight="1">
      <c r="A33" s="125"/>
      <c r="B33" s="126"/>
      <c r="C33" s="142" t="s">
        <v>87</v>
      </c>
      <c r="D33" s="142"/>
      <c r="E33" s="142"/>
      <c r="F33" s="142"/>
      <c r="G33" s="142"/>
      <c r="H33" s="142"/>
      <c r="I33" s="142"/>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1"/>
    </row>
    <row r="34" spans="1:60" ht="12" customHeight="1">
      <c r="A34" s="135" t="s">
        <v>447</v>
      </c>
      <c r="B34" s="136"/>
      <c r="C34" s="143" t="str">
        <f>IF(K4="","",C36)</f>
        <v/>
      </c>
      <c r="D34" s="143"/>
      <c r="E34" s="143"/>
      <c r="F34" s="143"/>
      <c r="G34" s="143"/>
      <c r="H34" s="143"/>
      <c r="I34" s="143"/>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1"/>
    </row>
    <row r="35" spans="1:60" ht="12" customHeight="1">
      <c r="A35" s="137"/>
      <c r="B35" s="138"/>
      <c r="C35" s="144" t="s">
        <v>88</v>
      </c>
      <c r="D35" s="144"/>
      <c r="E35" s="144"/>
      <c r="F35" s="144"/>
      <c r="G35" s="144"/>
      <c r="H35" s="144"/>
      <c r="I35" s="144"/>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3"/>
    </row>
    <row r="36" spans="1:60" ht="12" customHeight="1">
      <c r="A36" s="123" t="s">
        <v>446</v>
      </c>
      <c r="B36" s="124"/>
      <c r="C36" s="141" t="str">
        <f>IF(K4="","",C38-1)</f>
        <v/>
      </c>
      <c r="D36" s="141"/>
      <c r="E36" s="141"/>
      <c r="F36" s="141"/>
      <c r="G36" s="141"/>
      <c r="H36" s="141"/>
      <c r="I36" s="141"/>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9"/>
    </row>
    <row r="37" spans="1:60" ht="12" customHeight="1">
      <c r="A37" s="125"/>
      <c r="B37" s="126"/>
      <c r="C37" s="142" t="s">
        <v>88</v>
      </c>
      <c r="D37" s="142"/>
      <c r="E37" s="142"/>
      <c r="F37" s="142"/>
      <c r="G37" s="142"/>
      <c r="H37" s="142"/>
      <c r="I37" s="142"/>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1"/>
    </row>
    <row r="38" spans="1:60" ht="12" customHeight="1">
      <c r="A38" s="135" t="s">
        <v>447</v>
      </c>
      <c r="B38" s="136"/>
      <c r="C38" s="143" t="str">
        <f>IF(K4="","",C40)</f>
        <v/>
      </c>
      <c r="D38" s="143"/>
      <c r="E38" s="143"/>
      <c r="F38" s="143"/>
      <c r="G38" s="143"/>
      <c r="H38" s="143"/>
      <c r="I38" s="143"/>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1"/>
    </row>
    <row r="39" spans="1:60" ht="12" customHeight="1">
      <c r="A39" s="137"/>
      <c r="B39" s="138"/>
      <c r="C39" s="144" t="s">
        <v>89</v>
      </c>
      <c r="D39" s="144"/>
      <c r="E39" s="144"/>
      <c r="F39" s="144"/>
      <c r="G39" s="144"/>
      <c r="H39" s="144"/>
      <c r="I39" s="144"/>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3"/>
    </row>
    <row r="40" spans="1:60" ht="12" customHeight="1">
      <c r="A40" s="123" t="s">
        <v>446</v>
      </c>
      <c r="B40" s="124"/>
      <c r="C40" s="141" t="str">
        <f>IF(K4="","",C42-1)</f>
        <v/>
      </c>
      <c r="D40" s="141"/>
      <c r="E40" s="141"/>
      <c r="F40" s="141"/>
      <c r="G40" s="141"/>
      <c r="H40" s="141"/>
      <c r="I40" s="141"/>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9"/>
    </row>
    <row r="41" spans="1:60" ht="12" customHeight="1">
      <c r="A41" s="125"/>
      <c r="B41" s="126"/>
      <c r="C41" s="142" t="s">
        <v>89</v>
      </c>
      <c r="D41" s="142"/>
      <c r="E41" s="142"/>
      <c r="F41" s="142"/>
      <c r="G41" s="142"/>
      <c r="H41" s="142"/>
      <c r="I41" s="142"/>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1"/>
    </row>
    <row r="42" spans="1:60" ht="12" customHeight="1">
      <c r="A42" s="135" t="s">
        <v>447</v>
      </c>
      <c r="B42" s="136"/>
      <c r="C42" s="143" t="str">
        <f>IF(K4="","",C44)</f>
        <v/>
      </c>
      <c r="D42" s="143"/>
      <c r="E42" s="143"/>
      <c r="F42" s="143"/>
      <c r="G42" s="143"/>
      <c r="H42" s="143"/>
      <c r="I42" s="143"/>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1"/>
    </row>
    <row r="43" spans="1:60" ht="12" customHeight="1">
      <c r="A43" s="137"/>
      <c r="B43" s="138"/>
      <c r="C43" s="144" t="s">
        <v>90</v>
      </c>
      <c r="D43" s="144"/>
      <c r="E43" s="144"/>
      <c r="F43" s="144"/>
      <c r="G43" s="144"/>
      <c r="H43" s="144"/>
      <c r="I43" s="144"/>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3"/>
    </row>
    <row r="44" spans="1:60" ht="12" customHeight="1">
      <c r="A44" s="123" t="s">
        <v>446</v>
      </c>
      <c r="B44" s="124"/>
      <c r="C44" s="141" t="str">
        <f>IF(K4="","",C46-1)</f>
        <v/>
      </c>
      <c r="D44" s="141"/>
      <c r="E44" s="141"/>
      <c r="F44" s="141"/>
      <c r="G44" s="141"/>
      <c r="H44" s="141"/>
      <c r="I44" s="141"/>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9"/>
    </row>
    <row r="45" spans="1:60" ht="12" customHeight="1">
      <c r="A45" s="125"/>
      <c r="B45" s="126"/>
      <c r="C45" s="142" t="s">
        <v>90</v>
      </c>
      <c r="D45" s="142"/>
      <c r="E45" s="142"/>
      <c r="F45" s="142"/>
      <c r="G45" s="142"/>
      <c r="H45" s="142"/>
      <c r="I45" s="142"/>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1"/>
    </row>
    <row r="46" spans="1:60" ht="12" customHeight="1">
      <c r="A46" s="135" t="s">
        <v>447</v>
      </c>
      <c r="B46" s="136"/>
      <c r="C46" s="143" t="str">
        <f>IF(K4="","",K4)</f>
        <v/>
      </c>
      <c r="D46" s="143"/>
      <c r="E46" s="143"/>
      <c r="F46" s="143"/>
      <c r="G46" s="143"/>
      <c r="H46" s="143"/>
      <c r="I46" s="143"/>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1"/>
    </row>
    <row r="47" spans="1:60" ht="12" customHeight="1">
      <c r="A47" s="137"/>
      <c r="B47" s="138"/>
      <c r="C47" s="144" t="s">
        <v>91</v>
      </c>
      <c r="D47" s="144"/>
      <c r="E47" s="144"/>
      <c r="F47" s="144"/>
      <c r="G47" s="144"/>
      <c r="H47" s="144"/>
      <c r="I47" s="144"/>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3"/>
    </row>
    <row r="48" spans="1:60" ht="8.25" customHeight="1">
      <c r="A48" s="34" t="str">
        <f>"Scout Code"&amp;" "&amp;F9&amp;": "&amp;TEXT(C22,"m/d/yyyy")&amp;" "&amp;C23&amp;" - "&amp;J20&amp;";  "&amp;TEXT(C26,"m/d/yyyy")&amp;" "&amp;C27&amp;" - "&amp;J24&amp;";  "&amp;TEXT(C30,"m/d/yyyy")&amp;" "&amp;C31&amp;" - "&amp;J28&amp;";  "&amp;TEXT(C34,"m/d/yyyy")&amp;" "&amp;C35&amp;" - "&amp;J32&amp;";  "&amp;TEXT(C38,"m/d/yyyy")&amp;" "&amp;C39&amp;" - "&amp;J36&amp;";  "&amp;TEXT(C42,"m/d/yyyy")&amp;" "&amp;C43&amp;" - "&amp;J40&amp;";  "&amp;TEXT(C46,"m/d/yyyy")&amp;" "&amp;C47&amp;" - "&amp;J44</f>
        <v xml:space="preserve">Scout Code :  Tues. 6:00 AM - ;   Wed. 6:00 AM - ;   Thurs. 6:00 AM - ;   Fri. 6:00 AM - ;   Sat. 6:00 AM - ;   Sun. 6:00 AM - ;   Mon. 6:00 AM - </v>
      </c>
      <c r="B48" s="40" t="str">
        <f>"Scout Code"&amp;" "&amp;F9&amp;": "&amp;TEXT(C22,"m/d/yyyy")&amp;" "&amp;C23&amp;" - "&amp;J20&amp;";  "&amp;TEXT(C26,"m/d/yyyy")&amp;" "&amp;C27&amp;" - "&amp;J24&amp;";  "&amp;TEXT(C30,"m/d/yyyy")&amp;" "&amp;C31&amp;" - "&amp;J28&amp;";  "&amp;TEXT(C34,"m/d/yyyy")&amp;" "&amp;C35&amp;" - "&amp;J32&amp;";  "&amp;TEXT(C38,"m/d/yyyy")&amp;" "&amp;C39&amp;" - "&amp;J36&amp;";  "&amp;TEXT(C42,"m/d/yyyy")&amp;" "&amp;C43&amp;" - "&amp;J40&amp;";  "&amp;TEXT(C46,"m/d/yyyy")&amp;" "&amp;C47&amp;" - "&amp;J44</f>
        <v xml:space="preserve">Scout Code :  Tues. 6:00 AM - ;   Wed. 6:00 AM - ;   Thurs. 6:00 AM - ;   Fri. 6:00 AM - ;   Sat. 6:00 AM - ;   Sun. 6:00 AM - ;   Mon. 6:00 AM - </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row>
    <row r="49" spans="1:60" ht="5.25" customHeight="1">
      <c r="A49" s="35"/>
      <c r="B49" s="35"/>
      <c r="C49" s="35"/>
      <c r="D49" s="35"/>
      <c r="E49" s="35"/>
      <c r="F49" s="35"/>
      <c r="G49" s="35"/>
      <c r="H49" s="42"/>
      <c r="I49" s="43"/>
      <c r="J49" s="43"/>
      <c r="K49" s="43"/>
      <c r="L49" s="43"/>
      <c r="M49" s="43"/>
      <c r="N49" s="43"/>
      <c r="O49" s="43"/>
      <c r="P49" s="35"/>
      <c r="Q49" s="35"/>
      <c r="R49" s="35"/>
      <c r="S49" s="35"/>
      <c r="T49" s="35"/>
      <c r="U49" s="35"/>
      <c r="V49" s="35"/>
      <c r="W49" s="35"/>
      <c r="X49" s="42"/>
      <c r="Y49" s="43"/>
      <c r="Z49" s="43"/>
      <c r="AA49" s="43"/>
      <c r="AB49" s="43"/>
      <c r="AC49" s="43"/>
      <c r="AD49" s="43"/>
      <c r="AE49" s="43"/>
      <c r="AF49" s="35"/>
      <c r="AG49" s="35"/>
      <c r="AH49" s="35"/>
      <c r="AI49" s="35"/>
      <c r="AJ49" s="35"/>
      <c r="AK49" s="35"/>
      <c r="AL49" s="42"/>
      <c r="AM49" s="44"/>
      <c r="AN49" s="44"/>
      <c r="AO49" s="44"/>
      <c r="AP49" s="44"/>
      <c r="AQ49" s="44"/>
      <c r="AR49" s="44"/>
      <c r="AS49" s="35"/>
      <c r="AT49" s="35"/>
      <c r="AU49" s="35"/>
      <c r="AV49" s="35"/>
      <c r="AW49" s="35"/>
      <c r="AX49" s="35"/>
      <c r="AY49" s="35"/>
      <c r="AZ49" s="35"/>
      <c r="BA49" s="35"/>
      <c r="BB49" s="42"/>
      <c r="BC49" s="43"/>
      <c r="BD49" s="43"/>
      <c r="BE49" s="43"/>
      <c r="BF49" s="43"/>
      <c r="BG49" s="43"/>
      <c r="BH49" s="43"/>
    </row>
    <row r="50" spans="1:60" ht="18" customHeight="1">
      <c r="A50" s="145" t="s">
        <v>84</v>
      </c>
      <c r="B50" s="146"/>
      <c r="C50" s="146"/>
      <c r="D50" s="146"/>
      <c r="E50" s="146"/>
      <c r="F50" s="146"/>
      <c r="G50" s="146"/>
      <c r="H50" s="146"/>
      <c r="I50" s="146"/>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50"/>
    </row>
    <row r="51" spans="1:60" ht="18" customHeight="1">
      <c r="A51" s="147"/>
      <c r="B51" s="148"/>
      <c r="C51" s="148"/>
      <c r="D51" s="148"/>
      <c r="E51" s="148"/>
      <c r="F51" s="148"/>
      <c r="G51" s="148"/>
      <c r="H51" s="148"/>
      <c r="I51" s="148"/>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2"/>
    </row>
    <row r="52" spans="1:60" ht="7.5" customHeight="1">
      <c r="A52" s="35"/>
      <c r="B52" s="35"/>
      <c r="C52" s="35"/>
      <c r="D52" s="35"/>
      <c r="E52" s="35"/>
      <c r="F52" s="35"/>
      <c r="G52" s="35"/>
      <c r="H52" s="42"/>
      <c r="I52" s="43"/>
      <c r="J52" s="43"/>
      <c r="K52" s="43"/>
      <c r="L52" s="43"/>
      <c r="M52" s="43"/>
      <c r="N52" s="43"/>
      <c r="O52" s="43"/>
      <c r="P52" s="35"/>
      <c r="Q52" s="35"/>
      <c r="R52" s="35"/>
      <c r="S52" s="35"/>
      <c r="T52" s="35"/>
      <c r="U52" s="35"/>
      <c r="V52" s="35"/>
      <c r="W52" s="35"/>
      <c r="X52" s="42"/>
      <c r="Y52" s="43"/>
      <c r="Z52" s="43"/>
      <c r="AA52" s="43"/>
      <c r="AB52" s="43"/>
      <c r="AC52" s="43"/>
      <c r="AD52" s="43"/>
      <c r="AE52" s="43"/>
      <c r="AF52" s="35"/>
      <c r="AG52" s="35"/>
      <c r="AH52" s="35"/>
      <c r="AI52" s="35"/>
      <c r="AJ52" s="35"/>
      <c r="AK52" s="35"/>
      <c r="AL52" s="42"/>
      <c r="AM52" s="44"/>
      <c r="AN52" s="44"/>
      <c r="AO52" s="44"/>
      <c r="AP52" s="44"/>
      <c r="AQ52" s="44"/>
      <c r="AR52" s="44"/>
      <c r="AS52" s="35"/>
      <c r="AT52" s="35"/>
      <c r="AU52" s="35"/>
      <c r="AV52" s="35"/>
      <c r="AW52" s="35"/>
      <c r="AX52" s="35"/>
      <c r="AY52" s="35"/>
      <c r="AZ52" s="35"/>
      <c r="BA52" s="35"/>
      <c r="BB52" s="42"/>
      <c r="BC52" s="43"/>
      <c r="BD52" s="43"/>
      <c r="BE52" s="43"/>
      <c r="BF52" s="43"/>
      <c r="BG52" s="43"/>
      <c r="BH52" s="43"/>
    </row>
    <row r="53" spans="1:60" ht="15" customHeight="1">
      <c r="A53" s="121" t="s">
        <v>448</v>
      </c>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row>
    <row r="54" spans="1:60" ht="20.25" customHeight="1">
      <c r="A54" s="153"/>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5"/>
    </row>
    <row r="55" spans="1:60" ht="20.25" customHeight="1">
      <c r="A55" s="156"/>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8"/>
    </row>
    <row r="56" spans="1:60" ht="10.5" customHeight="1">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row>
    <row r="57" spans="1:60" ht="15" customHeight="1">
      <c r="A57" s="35"/>
      <c r="B57" s="35"/>
      <c r="C57" s="35"/>
      <c r="D57" s="35"/>
      <c r="E57" s="35"/>
      <c r="F57" s="35"/>
      <c r="G57" s="35"/>
      <c r="H57" s="35"/>
      <c r="I57" s="35"/>
      <c r="J57" s="35"/>
      <c r="K57" s="35"/>
      <c r="L57" s="35"/>
      <c r="M57" s="35"/>
      <c r="N57" s="35"/>
      <c r="O57" s="39"/>
      <c r="P57" s="39"/>
      <c r="Q57" s="45" t="s">
        <v>5</v>
      </c>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39"/>
      <c r="AS57" s="39"/>
      <c r="AT57" s="35"/>
      <c r="AU57" s="35"/>
      <c r="AV57" s="35"/>
      <c r="AW57" s="35"/>
      <c r="AX57" s="45" t="s">
        <v>6</v>
      </c>
      <c r="AY57" s="159"/>
      <c r="AZ57" s="159"/>
      <c r="BA57" s="159"/>
      <c r="BB57" s="159"/>
      <c r="BC57" s="159"/>
      <c r="BD57" s="159"/>
      <c r="BE57" s="159"/>
      <c r="BF57" s="159"/>
      <c r="BG57" s="159"/>
      <c r="BH57" s="159"/>
    </row>
    <row r="58" spans="1:60" ht="5.25" customHeight="1">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row>
  </sheetData>
  <sheetProtection algorithmName="SHA-512" hashValue="UvnvtF1YhjMvZwWjKgg4+D7XGFOQgy03SxJDbDx0LDirmSp1D30AyOvRZLYwGkzlUwGMjuqkoEaQIHlA55lNbA==" saltValue="fe5hpeUYmbdNIeYJ+u+uZA==" spinCount="100000" sheet="1" objects="1" scenarios="1"/>
  <mergeCells count="91">
    <mergeCell ref="A50:I51"/>
    <mergeCell ref="J50:BH51"/>
    <mergeCell ref="A53:BH53"/>
    <mergeCell ref="A54:BH55"/>
    <mergeCell ref="R57:AQ57"/>
    <mergeCell ref="AY57:BH57"/>
    <mergeCell ref="A44:B45"/>
    <mergeCell ref="C44:I44"/>
    <mergeCell ref="J44:BH47"/>
    <mergeCell ref="C45:I45"/>
    <mergeCell ref="A46:B47"/>
    <mergeCell ref="C46:I46"/>
    <mergeCell ref="C47:I47"/>
    <mergeCell ref="A40:B41"/>
    <mergeCell ref="C40:I40"/>
    <mergeCell ref="J40:BH43"/>
    <mergeCell ref="C41:I41"/>
    <mergeCell ref="A42:B43"/>
    <mergeCell ref="C42:I42"/>
    <mergeCell ref="C43:I43"/>
    <mergeCell ref="A36:B37"/>
    <mergeCell ref="C36:I36"/>
    <mergeCell ref="J36:BH39"/>
    <mergeCell ref="C37:I37"/>
    <mergeCell ref="A38:B39"/>
    <mergeCell ref="C38:I38"/>
    <mergeCell ref="C39:I39"/>
    <mergeCell ref="A32:B33"/>
    <mergeCell ref="C32:I32"/>
    <mergeCell ref="J32:BH35"/>
    <mergeCell ref="C33:I33"/>
    <mergeCell ref="A34:B35"/>
    <mergeCell ref="C34:I34"/>
    <mergeCell ref="C35:I35"/>
    <mergeCell ref="A28:B29"/>
    <mergeCell ref="C28:I28"/>
    <mergeCell ref="J28:BH31"/>
    <mergeCell ref="C29:I29"/>
    <mergeCell ref="A30:B31"/>
    <mergeCell ref="C30:I30"/>
    <mergeCell ref="C31:I31"/>
    <mergeCell ref="A24:B25"/>
    <mergeCell ref="C24:I24"/>
    <mergeCell ref="J24:BH27"/>
    <mergeCell ref="C25:I25"/>
    <mergeCell ref="A26:B27"/>
    <mergeCell ref="C26:I26"/>
    <mergeCell ref="C27:I27"/>
    <mergeCell ref="A18:BH19"/>
    <mergeCell ref="A20:B21"/>
    <mergeCell ref="C20:I20"/>
    <mergeCell ref="J20:BH23"/>
    <mergeCell ref="C21:I21"/>
    <mergeCell ref="A22:B23"/>
    <mergeCell ref="C22:I22"/>
    <mergeCell ref="C23:I23"/>
    <mergeCell ref="T16:X16"/>
    <mergeCell ref="AQ16:AU16"/>
    <mergeCell ref="A13:H14"/>
    <mergeCell ref="I13:O14"/>
    <mergeCell ref="P13:X14"/>
    <mergeCell ref="Y13:AE14"/>
    <mergeCell ref="AF13:AL14"/>
    <mergeCell ref="R10:AC10"/>
    <mergeCell ref="AW10:BH10"/>
    <mergeCell ref="R11:AC11"/>
    <mergeCell ref="AW11:BH11"/>
    <mergeCell ref="AM13:AR14"/>
    <mergeCell ref="BC13:BH14"/>
    <mergeCell ref="F9:G9"/>
    <mergeCell ref="F5:X5"/>
    <mergeCell ref="AE5:AX5"/>
    <mergeCell ref="BD5:BH5"/>
    <mergeCell ref="D6:AE6"/>
    <mergeCell ref="AF6:AI6"/>
    <mergeCell ref="AJ6:AP6"/>
    <mergeCell ref="AQ6:AS6"/>
    <mergeCell ref="AT6:AV6"/>
    <mergeCell ref="AW6:AY6"/>
    <mergeCell ref="AZ6:BB6"/>
    <mergeCell ref="BC6:BE6"/>
    <mergeCell ref="BF6:BH6"/>
    <mergeCell ref="F7:Q7"/>
    <mergeCell ref="AP7:BH7"/>
    <mergeCell ref="T8:BH8"/>
    <mergeCell ref="A1:BH1"/>
    <mergeCell ref="A2:BH2"/>
    <mergeCell ref="A3:BH3"/>
    <mergeCell ref="K4:T4"/>
    <mergeCell ref="AH4:AV4"/>
    <mergeCell ref="AW4:BH4"/>
  </mergeCells>
  <conditionalFormatting sqref="A10:M10 O10:BH10 A11:BH11 AF13:BH14">
    <cfRule type="expression" dxfId="55" priority="20">
      <formula>$F$7="Operations Suspended"</formula>
    </cfRule>
  </conditionalFormatting>
  <conditionalFormatting sqref="A10:M10 O10:BH10 A11:BH12">
    <cfRule type="expression" dxfId="54" priority="13">
      <formula>$F$7="Frac Prep"</formula>
    </cfRule>
    <cfRule type="expression" dxfId="53" priority="14">
      <formula>$F$7="Frac"</formula>
    </cfRule>
  </conditionalFormatting>
  <conditionalFormatting sqref="A10:M10 O10:BH10 A11:BH14">
    <cfRule type="expression" dxfId="52" priority="17">
      <formula>$F$7="Flowback"</formula>
    </cfRule>
    <cfRule type="expression" dxfId="51" priority="21">
      <formula>$F$7=""</formula>
    </cfRule>
  </conditionalFormatting>
  <conditionalFormatting sqref="A10:M10 O10:BH10 A11:BH16">
    <cfRule type="expression" dxfId="50" priority="2">
      <formula>$F$7="Other"</formula>
    </cfRule>
    <cfRule type="expression" dxfId="49" priority="3">
      <formula>$F$7="Plug &amp; Abandonment"</formula>
    </cfRule>
  </conditionalFormatting>
  <conditionalFormatting sqref="A13:AF13 AM13 AS13:BC13 AS14:BB14 A14:AE14">
    <cfRule type="expression" dxfId="48" priority="19">
      <formula>$F$7="Drillout/Flowback"</formula>
    </cfRule>
  </conditionalFormatting>
  <conditionalFormatting sqref="A11:BH14 A10:M10 O10:BH10">
    <cfRule type="expression" dxfId="47" priority="5">
      <formula>$F$7="Completion"</formula>
    </cfRule>
  </conditionalFormatting>
  <conditionalFormatting sqref="A13:BH14">
    <cfRule type="expression" dxfId="46" priority="16">
      <formula>$F$7="Drillout"</formula>
    </cfRule>
  </conditionalFormatting>
  <conditionalFormatting sqref="A13:BH17">
    <cfRule type="expression" dxfId="45" priority="4">
      <formula>$F$7="Workover"</formula>
    </cfRule>
  </conditionalFormatting>
  <conditionalFormatting sqref="A16:BH16">
    <cfRule type="expression" dxfId="44" priority="6">
      <formula>$F$7="Operations Suspended"</formula>
    </cfRule>
    <cfRule type="expression" dxfId="43" priority="7">
      <formula>$F$7="Well TD"</formula>
    </cfRule>
    <cfRule type="expression" dxfId="42" priority="8">
      <formula>$F$7="Drilling"</formula>
    </cfRule>
    <cfRule type="expression" dxfId="41" priority="9">
      <formula>$F$7=""</formula>
    </cfRule>
  </conditionalFormatting>
  <conditionalFormatting sqref="I13:O14 Y13:AE14">
    <cfRule type="expression" dxfId="40" priority="1">
      <formula>$F$7="Operations Suspended"</formula>
    </cfRule>
    <cfRule type="expression" dxfId="39" priority="15">
      <formula>$F$7="Well TD"</formula>
    </cfRule>
    <cfRule type="expression" dxfId="38" priority="22">
      <formula>$F$7=""</formula>
    </cfRule>
    <cfRule type="expression" dxfId="37" priority="23">
      <formula>$F$7="Drilling"</formula>
    </cfRule>
  </conditionalFormatting>
  <conditionalFormatting sqref="AF13:BH14">
    <cfRule type="expression" dxfId="36" priority="11">
      <formula>$F$7="Frac Prep"</formula>
    </cfRule>
    <cfRule type="expression" dxfId="35" priority="18">
      <formula>$F$7="Well TD"</formula>
    </cfRule>
  </conditionalFormatting>
  <conditionalFormatting sqref="BC13:BH14">
    <cfRule type="expression" dxfId="34" priority="10">
      <formula>$F$7="Frac"</formula>
    </cfRule>
  </conditionalFormatting>
  <pageMargins left="0.45" right="0.45" top="0.5" bottom="0.5" header="0.3" footer="0.3"/>
  <pageSetup scale="95" fitToHeight="0" orientation="portrait" r:id="rId1"/>
  <headerFooter>
    <oddFooter>&amp;R&amp;G</oddFooter>
  </headerFooter>
  <legacy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12" id="{E0BCAA2B-12D7-4719-8468-A9781634C90C}">
            <xm:f>'Well Summary'!$E$7:$AD$7=""</xm:f>
            <x14:dxf>
              <font>
                <color theme="0"/>
              </font>
            </x14:dxf>
          </x14:cfRule>
          <xm:sqref>T8:BH8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'Office Use'!$I$3:$I$13</xm:f>
          </x14:formula1>
          <xm:sqref>F7:Q7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B251"/>
  <sheetViews>
    <sheetView showGridLines="0" zoomScaleNormal="100" workbookViewId="0">
      <selection activeCell="A8" sqref="A8:I8"/>
    </sheetView>
  </sheetViews>
  <sheetFormatPr defaultColWidth="9.140625" defaultRowHeight="12.75"/>
  <cols>
    <col min="1" max="1" width="2.7109375" style="2" customWidth="1"/>
    <col min="2" max="31" width="1.7109375" style="2" customWidth="1"/>
    <col min="32" max="32" width="1.85546875" style="2" customWidth="1"/>
    <col min="33" max="37" width="1.7109375" style="2" customWidth="1"/>
    <col min="38" max="38" width="1.85546875" style="2" customWidth="1"/>
    <col min="39" max="40" width="1.7109375" style="2" customWidth="1"/>
    <col min="41" max="41" width="1.85546875" style="2" customWidth="1"/>
    <col min="42" max="43" width="1.7109375" style="2" customWidth="1"/>
    <col min="44" max="44" width="1.85546875" style="2" customWidth="1"/>
    <col min="45" max="60" width="1.7109375" style="2" customWidth="1"/>
    <col min="61" max="61" width="2.7109375" style="2" customWidth="1"/>
    <col min="62" max="78" width="1.7109375" style="2" customWidth="1"/>
    <col min="79" max="79" width="1.5703125" style="2" customWidth="1"/>
    <col min="80" max="94" width="1.7109375" style="2" customWidth="1"/>
    <col min="95" max="96" width="6.7109375" style="65" customWidth="1"/>
    <col min="97" max="97" width="9.42578125" style="65" customWidth="1"/>
    <col min="98" max="101" width="6.7109375" style="65" customWidth="1"/>
    <col min="102" max="102" width="9.140625" style="65"/>
    <col min="103" max="106" width="6.7109375" style="65" customWidth="1"/>
    <col min="107" max="16384" width="9.140625" style="2"/>
  </cols>
  <sheetData>
    <row r="1" spans="1:94" ht="19.5" customHeight="1">
      <c r="A1"/>
      <c r="B1" s="64"/>
      <c r="C1" s="64"/>
      <c r="D1" s="64"/>
      <c r="E1" s="64"/>
      <c r="F1" s="64"/>
      <c r="G1" s="93" t="s">
        <v>482</v>
      </c>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64"/>
      <c r="CM1" s="64"/>
      <c r="CN1" s="64"/>
      <c r="CO1" s="64"/>
      <c r="CP1" s="64"/>
    </row>
    <row r="2" spans="1:94" ht="18" customHeight="1">
      <c r="A2"/>
      <c r="B2" s="93" t="s">
        <v>478</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row>
    <row r="3" spans="1:94" ht="21" customHeight="1">
      <c r="A3" s="26" t="s">
        <v>11</v>
      </c>
      <c r="B3" s="63"/>
      <c r="C3" s="63"/>
      <c r="D3" s="63"/>
      <c r="E3" s="63"/>
      <c r="F3" s="63"/>
      <c r="G3" s="63"/>
      <c r="H3" s="63"/>
      <c r="I3" s="63"/>
      <c r="J3" s="63"/>
      <c r="K3" s="63"/>
      <c r="L3" s="63"/>
      <c r="M3" s="63"/>
      <c r="N3" s="63"/>
      <c r="O3" s="63"/>
      <c r="P3" s="165" t="str">
        <f>IF('Well Summary'!O5="","",'Well Summary'!O5)</f>
        <v/>
      </c>
      <c r="Q3" s="165"/>
      <c r="R3" s="165"/>
      <c r="S3" s="165"/>
      <c r="T3" s="165"/>
      <c r="U3" s="165"/>
      <c r="V3" s="165"/>
      <c r="W3" s="165"/>
      <c r="X3" s="165"/>
      <c r="Y3" s="165"/>
      <c r="Z3" s="165"/>
      <c r="AA3" s="165"/>
      <c r="AB3" s="165"/>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39"/>
      <c r="CL3" s="39"/>
      <c r="CM3" s="39"/>
      <c r="CN3" s="39"/>
      <c r="CO3" s="39"/>
      <c r="CP3" s="39"/>
    </row>
    <row r="4" spans="1:94" ht="21" customHeight="1">
      <c r="A4" s="25" t="s">
        <v>46</v>
      </c>
      <c r="B4" s="25"/>
      <c r="C4" s="6"/>
      <c r="D4" s="60"/>
      <c r="E4" s="60"/>
      <c r="F4" s="60"/>
      <c r="G4" s="60"/>
      <c r="H4" s="166" t="str">
        <f>IF('Well Summary'!H6="","",'Well Summary'!H6)</f>
        <v/>
      </c>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60"/>
      <c r="AT4" s="60"/>
      <c r="AU4" s="60"/>
      <c r="AV4" s="60"/>
      <c r="AW4" s="60"/>
      <c r="AX4" s="60"/>
      <c r="AY4" s="60"/>
      <c r="AZ4" s="60"/>
      <c r="BA4" s="45" t="s">
        <v>47</v>
      </c>
      <c r="BB4" s="166" t="str">
        <f>IF('Well Summary'!BA6="","",'Well Summary'!BA6)</f>
        <v/>
      </c>
      <c r="BC4" s="166"/>
      <c r="BD4" s="166"/>
      <c r="BE4" s="166"/>
      <c r="BF4" s="166"/>
      <c r="BG4" s="166"/>
      <c r="BH4" s="166"/>
      <c r="BI4" s="166"/>
      <c r="BJ4" s="166"/>
      <c r="BK4" s="166"/>
      <c r="BL4" s="166"/>
      <c r="BM4" s="166"/>
      <c r="BN4" s="166"/>
      <c r="BO4" s="166"/>
      <c r="BP4" s="166"/>
      <c r="BQ4" s="166"/>
      <c r="BR4" s="166"/>
      <c r="BS4" s="166"/>
      <c r="BT4" s="166"/>
      <c r="BU4" s="166"/>
      <c r="BV4" s="166"/>
      <c r="BW4" s="166"/>
      <c r="BX4" s="166"/>
      <c r="BY4" s="166"/>
      <c r="BZ4" s="166"/>
      <c r="CA4" s="166"/>
      <c r="CB4" s="166"/>
      <c r="CC4" s="166"/>
      <c r="CD4" s="60"/>
      <c r="CE4" s="60"/>
      <c r="CF4" s="60"/>
      <c r="CG4" s="60"/>
      <c r="CH4" s="60"/>
      <c r="CI4" s="60"/>
      <c r="CJ4" s="45" t="s">
        <v>406</v>
      </c>
      <c r="CK4" s="166" t="str">
        <f>IF('Well Summary'!CJ6="","",'Well Summary'!CJ6)</f>
        <v/>
      </c>
      <c r="CL4" s="166"/>
      <c r="CM4" s="166"/>
      <c r="CN4" s="166"/>
      <c r="CO4" s="166"/>
      <c r="CP4" s="166"/>
    </row>
    <row r="5" spans="1:94" ht="21" customHeight="1">
      <c r="A5" s="25" t="s">
        <v>48</v>
      </c>
      <c r="B5" s="25"/>
      <c r="C5" s="6"/>
      <c r="D5" s="60"/>
      <c r="E5" s="166" t="str">
        <f>IF('Well Summary'!E7="","",'Well Summary'!E7)</f>
        <v/>
      </c>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35"/>
      <c r="AZ5" s="35"/>
      <c r="BA5" s="35"/>
      <c r="BB5" s="35"/>
      <c r="BC5" s="45" t="s">
        <v>52</v>
      </c>
      <c r="BD5" s="167" t="str">
        <f>IF('Well Summary'!BC7="","",'Well Summary'!BC7)</f>
        <v/>
      </c>
      <c r="BE5" s="167"/>
      <c r="BF5" s="167"/>
      <c r="BG5" s="167"/>
      <c r="BH5" s="167"/>
      <c r="BI5" s="167"/>
      <c r="BJ5" s="167"/>
      <c r="BK5" s="167"/>
      <c r="BL5" s="167"/>
      <c r="BM5" s="35"/>
      <c r="BN5" s="35"/>
      <c r="BO5" s="35"/>
      <c r="BP5" s="35"/>
      <c r="BQ5" s="35"/>
      <c r="BR5" s="45" t="s">
        <v>51</v>
      </c>
      <c r="BS5" s="167" t="str">
        <f>IF('Well Summary'!BR7="","",'Well Summary'!BR7)</f>
        <v/>
      </c>
      <c r="BT5" s="167"/>
      <c r="BU5" s="167"/>
      <c r="BV5" s="167"/>
      <c r="BW5" s="45"/>
      <c r="BX5" s="45"/>
      <c r="BY5" s="45"/>
      <c r="BZ5" s="45"/>
      <c r="CA5" s="45"/>
      <c r="CB5" s="45"/>
      <c r="CC5" s="45" t="s">
        <v>50</v>
      </c>
      <c r="CD5" s="168" t="str">
        <f>IF('Well Summary'!CC7="","",'Well Summary'!CC7)</f>
        <v/>
      </c>
      <c r="CE5" s="169"/>
      <c r="CF5" s="169"/>
      <c r="CG5" s="169"/>
      <c r="CH5" s="35"/>
      <c r="CI5" s="35"/>
      <c r="CJ5" s="35"/>
      <c r="CK5" s="35"/>
      <c r="CL5" s="45" t="s">
        <v>49</v>
      </c>
      <c r="CM5" s="167" t="str">
        <f>IF('Well Summary'!CL7="","",'Well Summary'!CL7)</f>
        <v/>
      </c>
      <c r="CN5" s="167"/>
      <c r="CO5" s="167"/>
      <c r="CP5" s="167"/>
    </row>
    <row r="6" spans="1:94" ht="21" customHeight="1" thickBot="1">
      <c r="A6"/>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row>
    <row r="7" spans="1:94" ht="16.5" customHeight="1">
      <c r="A7" s="170" t="s">
        <v>461</v>
      </c>
      <c r="B7" s="171"/>
      <c r="C7" s="171"/>
      <c r="D7" s="171"/>
      <c r="E7" s="171"/>
      <c r="F7" s="171"/>
      <c r="G7" s="171"/>
      <c r="H7" s="171"/>
      <c r="I7" s="171"/>
      <c r="J7" s="171" t="s">
        <v>462</v>
      </c>
      <c r="K7" s="171"/>
      <c r="L7" s="171"/>
      <c r="M7" s="171"/>
      <c r="N7" s="171"/>
      <c r="O7" s="171"/>
      <c r="P7" s="171"/>
      <c r="Q7" s="171"/>
      <c r="R7" s="171"/>
      <c r="S7" s="171"/>
      <c r="T7" s="171"/>
      <c r="U7" s="171" t="s">
        <v>463</v>
      </c>
      <c r="V7" s="171"/>
      <c r="W7" s="171"/>
      <c r="X7" s="171"/>
      <c r="Y7" s="171"/>
      <c r="Z7" s="171"/>
      <c r="AA7" s="171"/>
      <c r="AB7" s="171"/>
      <c r="AC7" s="171"/>
      <c r="AD7" s="171"/>
      <c r="AE7" s="171"/>
      <c r="AF7" s="171" t="s">
        <v>464</v>
      </c>
      <c r="AG7" s="171"/>
      <c r="AH7" s="171"/>
      <c r="AI7" s="171"/>
      <c r="AJ7" s="171"/>
      <c r="AK7" s="171"/>
      <c r="AL7" s="171"/>
      <c r="AM7" s="171"/>
      <c r="AN7" s="171"/>
      <c r="AO7" s="171"/>
      <c r="AP7" s="171"/>
      <c r="AQ7" s="171"/>
      <c r="AR7" s="171" t="s">
        <v>465</v>
      </c>
      <c r="AS7" s="171"/>
      <c r="AT7" s="171"/>
      <c r="AU7" s="171"/>
      <c r="AV7" s="171"/>
      <c r="AW7" s="171"/>
      <c r="AX7" s="171"/>
      <c r="AY7" s="171"/>
      <c r="AZ7" s="171"/>
      <c r="BA7" s="171"/>
      <c r="BB7" s="171"/>
      <c r="BC7" s="171"/>
      <c r="BD7" s="171"/>
      <c r="BE7" s="171"/>
      <c r="BF7" s="171"/>
      <c r="BG7" s="171"/>
      <c r="BH7" s="171"/>
      <c r="BI7" s="171"/>
      <c r="BJ7" s="171"/>
      <c r="BK7" s="171"/>
      <c r="BL7" s="171"/>
      <c r="BM7" s="171"/>
      <c r="BN7" s="171"/>
      <c r="BO7" s="171"/>
      <c r="BP7" s="171"/>
      <c r="BQ7" s="171"/>
      <c r="BR7" s="171" t="s">
        <v>466</v>
      </c>
      <c r="BS7" s="171"/>
      <c r="BT7" s="171"/>
      <c r="BU7" s="171"/>
      <c r="BV7" s="171"/>
      <c r="BW7" s="171"/>
      <c r="BX7" s="171"/>
      <c r="BY7" s="171"/>
      <c r="BZ7" s="171"/>
      <c r="CA7" s="171"/>
      <c r="CB7" s="171"/>
      <c r="CC7" s="171"/>
      <c r="CD7" s="171"/>
      <c r="CE7" s="171"/>
      <c r="CF7" s="171"/>
      <c r="CG7" s="171"/>
      <c r="CH7" s="171"/>
      <c r="CI7" s="171"/>
      <c r="CJ7" s="171"/>
      <c r="CK7" s="171"/>
      <c r="CL7" s="171"/>
      <c r="CM7" s="171"/>
      <c r="CN7" s="171"/>
      <c r="CO7" s="171"/>
      <c r="CP7" s="172"/>
    </row>
    <row r="8" spans="1:94" ht="16.5" customHeight="1">
      <c r="A8" s="160"/>
      <c r="B8" s="161"/>
      <c r="C8" s="161"/>
      <c r="D8" s="161"/>
      <c r="E8" s="161"/>
      <c r="F8" s="161"/>
      <c r="G8" s="161"/>
      <c r="H8" s="161"/>
      <c r="I8" s="161"/>
      <c r="J8" s="162"/>
      <c r="K8" s="162"/>
      <c r="L8" s="162"/>
      <c r="M8" s="162"/>
      <c r="N8" s="162"/>
      <c r="O8" s="162"/>
      <c r="P8" s="162"/>
      <c r="Q8" s="162"/>
      <c r="R8" s="162"/>
      <c r="S8" s="162"/>
      <c r="T8" s="162"/>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3" t="str">
        <f>IF(A8="PRESSURE TEST",J8+7,IF(A8="FUNCTION TEST",J8+7,""))</f>
        <v/>
      </c>
      <c r="AS8" s="163"/>
      <c r="AT8" s="163"/>
      <c r="AU8" s="163"/>
      <c r="AV8" s="163"/>
      <c r="AW8" s="163"/>
      <c r="AX8" s="163"/>
      <c r="AY8" s="163"/>
      <c r="AZ8" s="163"/>
      <c r="BA8" s="163"/>
      <c r="BB8" s="163"/>
      <c r="BC8" s="163"/>
      <c r="BD8" s="163"/>
      <c r="BE8" s="163"/>
      <c r="BF8" s="163"/>
      <c r="BG8" s="163"/>
      <c r="BH8" s="163"/>
      <c r="BI8" s="163"/>
      <c r="BJ8" s="163"/>
      <c r="BK8" s="163"/>
      <c r="BL8" s="163"/>
      <c r="BM8" s="163"/>
      <c r="BN8" s="163"/>
      <c r="BO8" s="163"/>
      <c r="BP8" s="163"/>
      <c r="BQ8" s="163"/>
      <c r="BR8" s="163" t="str">
        <f>IF(A8="PRESSURE TEST",J8+14,IF(A8="FUNCTION TEST","N/A",""))</f>
        <v/>
      </c>
      <c r="BS8" s="163"/>
      <c r="BT8" s="163"/>
      <c r="BU8" s="163"/>
      <c r="BV8" s="163"/>
      <c r="BW8" s="163"/>
      <c r="BX8" s="163"/>
      <c r="BY8" s="163"/>
      <c r="BZ8" s="163"/>
      <c r="CA8" s="163"/>
      <c r="CB8" s="163"/>
      <c r="CC8" s="163"/>
      <c r="CD8" s="163"/>
      <c r="CE8" s="163"/>
      <c r="CF8" s="163"/>
      <c r="CG8" s="163"/>
      <c r="CH8" s="163"/>
      <c r="CI8" s="163"/>
      <c r="CJ8" s="163"/>
      <c r="CK8" s="163"/>
      <c r="CL8" s="163"/>
      <c r="CM8" s="163"/>
      <c r="CN8" s="163"/>
      <c r="CO8" s="163"/>
      <c r="CP8" s="164"/>
    </row>
    <row r="9" spans="1:94" ht="16.5" customHeight="1">
      <c r="A9" s="160"/>
      <c r="B9" s="161"/>
      <c r="C9" s="161"/>
      <c r="D9" s="161"/>
      <c r="E9" s="161"/>
      <c r="F9" s="161"/>
      <c r="G9" s="161"/>
      <c r="H9" s="161"/>
      <c r="I9" s="161"/>
      <c r="J9" s="162"/>
      <c r="K9" s="162"/>
      <c r="L9" s="162"/>
      <c r="M9" s="162"/>
      <c r="N9" s="162"/>
      <c r="O9" s="162"/>
      <c r="P9" s="162"/>
      <c r="Q9" s="162"/>
      <c r="R9" s="162"/>
      <c r="S9" s="162"/>
      <c r="T9" s="162"/>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3" t="str">
        <f t="shared" ref="AR9:AR37" si="0">IF(A9="PRESSURE TEST",J9+7,IF(A9="FUNCTION TEST",J9+7,""))</f>
        <v/>
      </c>
      <c r="AS9" s="163"/>
      <c r="AT9" s="163"/>
      <c r="AU9" s="163"/>
      <c r="AV9" s="163"/>
      <c r="AW9" s="163"/>
      <c r="AX9" s="163"/>
      <c r="AY9" s="163"/>
      <c r="AZ9" s="163"/>
      <c r="BA9" s="163"/>
      <c r="BB9" s="163"/>
      <c r="BC9" s="163"/>
      <c r="BD9" s="163"/>
      <c r="BE9" s="163"/>
      <c r="BF9" s="163"/>
      <c r="BG9" s="163"/>
      <c r="BH9" s="163"/>
      <c r="BI9" s="163"/>
      <c r="BJ9" s="163"/>
      <c r="BK9" s="163"/>
      <c r="BL9" s="163"/>
      <c r="BM9" s="163"/>
      <c r="BN9" s="163"/>
      <c r="BO9" s="163"/>
      <c r="BP9" s="163"/>
      <c r="BQ9" s="163"/>
      <c r="BR9" s="163" t="str">
        <f t="shared" ref="BR9:BR37" si="1">IF(A9="PRESSURE TEST",J9+14,IF(A9="FUNCTION TEST","N/A",""))</f>
        <v/>
      </c>
      <c r="BS9" s="163"/>
      <c r="BT9" s="163"/>
      <c r="BU9" s="163"/>
      <c r="BV9" s="163"/>
      <c r="BW9" s="163"/>
      <c r="BX9" s="163"/>
      <c r="BY9" s="163"/>
      <c r="BZ9" s="163"/>
      <c r="CA9" s="163"/>
      <c r="CB9" s="163"/>
      <c r="CC9" s="163"/>
      <c r="CD9" s="163"/>
      <c r="CE9" s="163"/>
      <c r="CF9" s="163"/>
      <c r="CG9" s="163"/>
      <c r="CH9" s="163"/>
      <c r="CI9" s="163"/>
      <c r="CJ9" s="163"/>
      <c r="CK9" s="163"/>
      <c r="CL9" s="163"/>
      <c r="CM9" s="163"/>
      <c r="CN9" s="163"/>
      <c r="CO9" s="163"/>
      <c r="CP9" s="164"/>
    </row>
    <row r="10" spans="1:94" ht="16.5" customHeight="1">
      <c r="A10" s="160"/>
      <c r="B10" s="161"/>
      <c r="C10" s="161"/>
      <c r="D10" s="161"/>
      <c r="E10" s="161"/>
      <c r="F10" s="161"/>
      <c r="G10" s="161"/>
      <c r="H10" s="161"/>
      <c r="I10" s="161"/>
      <c r="J10" s="162"/>
      <c r="K10" s="162"/>
      <c r="L10" s="162"/>
      <c r="M10" s="162"/>
      <c r="N10" s="162"/>
      <c r="O10" s="162"/>
      <c r="P10" s="162"/>
      <c r="Q10" s="162"/>
      <c r="R10" s="162"/>
      <c r="S10" s="162"/>
      <c r="T10" s="162"/>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3" t="str">
        <f t="shared" si="0"/>
        <v/>
      </c>
      <c r="AS10" s="163"/>
      <c r="AT10" s="163"/>
      <c r="AU10" s="163"/>
      <c r="AV10" s="163"/>
      <c r="AW10" s="163"/>
      <c r="AX10" s="163"/>
      <c r="AY10" s="163"/>
      <c r="AZ10" s="163"/>
      <c r="BA10" s="163"/>
      <c r="BB10" s="163"/>
      <c r="BC10" s="163"/>
      <c r="BD10" s="163"/>
      <c r="BE10" s="163"/>
      <c r="BF10" s="163"/>
      <c r="BG10" s="163"/>
      <c r="BH10" s="163"/>
      <c r="BI10" s="163"/>
      <c r="BJ10" s="163"/>
      <c r="BK10" s="163"/>
      <c r="BL10" s="163"/>
      <c r="BM10" s="163"/>
      <c r="BN10" s="163"/>
      <c r="BO10" s="163"/>
      <c r="BP10" s="163"/>
      <c r="BQ10" s="163"/>
      <c r="BR10" s="163" t="str">
        <f t="shared" si="1"/>
        <v/>
      </c>
      <c r="BS10" s="163"/>
      <c r="BT10" s="163"/>
      <c r="BU10" s="163"/>
      <c r="BV10" s="163"/>
      <c r="BW10" s="163"/>
      <c r="BX10" s="163"/>
      <c r="BY10" s="163"/>
      <c r="BZ10" s="163"/>
      <c r="CA10" s="163"/>
      <c r="CB10" s="163"/>
      <c r="CC10" s="163"/>
      <c r="CD10" s="163"/>
      <c r="CE10" s="163"/>
      <c r="CF10" s="163"/>
      <c r="CG10" s="163"/>
      <c r="CH10" s="163"/>
      <c r="CI10" s="163"/>
      <c r="CJ10" s="163"/>
      <c r="CK10" s="163"/>
      <c r="CL10" s="163"/>
      <c r="CM10" s="163"/>
      <c r="CN10" s="163"/>
      <c r="CO10" s="163"/>
      <c r="CP10" s="164"/>
    </row>
    <row r="11" spans="1:94" ht="16.5" customHeight="1">
      <c r="A11" s="160"/>
      <c r="B11" s="161"/>
      <c r="C11" s="161"/>
      <c r="D11" s="161"/>
      <c r="E11" s="161"/>
      <c r="F11" s="161"/>
      <c r="G11" s="161"/>
      <c r="H11" s="161"/>
      <c r="I11" s="161"/>
      <c r="J11" s="162"/>
      <c r="K11" s="162"/>
      <c r="L11" s="162"/>
      <c r="M11" s="162"/>
      <c r="N11" s="162"/>
      <c r="O11" s="162"/>
      <c r="P11" s="162"/>
      <c r="Q11" s="162"/>
      <c r="R11" s="162"/>
      <c r="S11" s="162"/>
      <c r="T11" s="162"/>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3" t="str">
        <f t="shared" si="0"/>
        <v/>
      </c>
      <c r="AS11" s="163"/>
      <c r="AT11" s="163"/>
      <c r="AU11" s="163"/>
      <c r="AV11" s="163"/>
      <c r="AW11" s="163"/>
      <c r="AX11" s="163"/>
      <c r="AY11" s="163"/>
      <c r="AZ11" s="163"/>
      <c r="BA11" s="163"/>
      <c r="BB11" s="163"/>
      <c r="BC11" s="163"/>
      <c r="BD11" s="163"/>
      <c r="BE11" s="163"/>
      <c r="BF11" s="163"/>
      <c r="BG11" s="163"/>
      <c r="BH11" s="163"/>
      <c r="BI11" s="163"/>
      <c r="BJ11" s="163"/>
      <c r="BK11" s="163"/>
      <c r="BL11" s="163"/>
      <c r="BM11" s="163"/>
      <c r="BN11" s="163"/>
      <c r="BO11" s="163"/>
      <c r="BP11" s="163"/>
      <c r="BQ11" s="163"/>
      <c r="BR11" s="163" t="str">
        <f t="shared" si="1"/>
        <v/>
      </c>
      <c r="BS11" s="163"/>
      <c r="BT11" s="163"/>
      <c r="BU11" s="163"/>
      <c r="BV11" s="163"/>
      <c r="BW11" s="163"/>
      <c r="BX11" s="163"/>
      <c r="BY11" s="163"/>
      <c r="BZ11" s="163"/>
      <c r="CA11" s="163"/>
      <c r="CB11" s="163"/>
      <c r="CC11" s="163"/>
      <c r="CD11" s="163"/>
      <c r="CE11" s="163"/>
      <c r="CF11" s="163"/>
      <c r="CG11" s="163"/>
      <c r="CH11" s="163"/>
      <c r="CI11" s="163"/>
      <c r="CJ11" s="163"/>
      <c r="CK11" s="163"/>
      <c r="CL11" s="163"/>
      <c r="CM11" s="163"/>
      <c r="CN11" s="163"/>
      <c r="CO11" s="163"/>
      <c r="CP11" s="164"/>
    </row>
    <row r="12" spans="1:94" ht="16.5" customHeight="1">
      <c r="A12" s="160"/>
      <c r="B12" s="161"/>
      <c r="C12" s="161"/>
      <c r="D12" s="161"/>
      <c r="E12" s="161"/>
      <c r="F12" s="161"/>
      <c r="G12" s="161"/>
      <c r="H12" s="161"/>
      <c r="I12" s="161"/>
      <c r="J12" s="162"/>
      <c r="K12" s="162"/>
      <c r="L12" s="162"/>
      <c r="M12" s="162"/>
      <c r="N12" s="162"/>
      <c r="O12" s="162"/>
      <c r="P12" s="162"/>
      <c r="Q12" s="162"/>
      <c r="R12" s="162"/>
      <c r="S12" s="162"/>
      <c r="T12" s="162"/>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3" t="str">
        <f t="shared" si="0"/>
        <v/>
      </c>
      <c r="AS12" s="163"/>
      <c r="AT12" s="163"/>
      <c r="AU12" s="163"/>
      <c r="AV12" s="163"/>
      <c r="AW12" s="163"/>
      <c r="AX12" s="163"/>
      <c r="AY12" s="163"/>
      <c r="AZ12" s="163"/>
      <c r="BA12" s="163"/>
      <c r="BB12" s="163"/>
      <c r="BC12" s="163"/>
      <c r="BD12" s="163"/>
      <c r="BE12" s="163"/>
      <c r="BF12" s="163"/>
      <c r="BG12" s="163"/>
      <c r="BH12" s="163"/>
      <c r="BI12" s="163"/>
      <c r="BJ12" s="163"/>
      <c r="BK12" s="163"/>
      <c r="BL12" s="163"/>
      <c r="BM12" s="163"/>
      <c r="BN12" s="163"/>
      <c r="BO12" s="163"/>
      <c r="BP12" s="163"/>
      <c r="BQ12" s="163"/>
      <c r="BR12" s="163" t="str">
        <f t="shared" si="1"/>
        <v/>
      </c>
      <c r="BS12" s="163"/>
      <c r="BT12" s="163"/>
      <c r="BU12" s="163"/>
      <c r="BV12" s="163"/>
      <c r="BW12" s="163"/>
      <c r="BX12" s="163"/>
      <c r="BY12" s="163"/>
      <c r="BZ12" s="163"/>
      <c r="CA12" s="163"/>
      <c r="CB12" s="163"/>
      <c r="CC12" s="163"/>
      <c r="CD12" s="163"/>
      <c r="CE12" s="163"/>
      <c r="CF12" s="163"/>
      <c r="CG12" s="163"/>
      <c r="CH12" s="163"/>
      <c r="CI12" s="163"/>
      <c r="CJ12" s="163"/>
      <c r="CK12" s="163"/>
      <c r="CL12" s="163"/>
      <c r="CM12" s="163"/>
      <c r="CN12" s="163"/>
      <c r="CO12" s="163"/>
      <c r="CP12" s="164"/>
    </row>
    <row r="13" spans="1:94" ht="16.5" customHeight="1">
      <c r="A13" s="160"/>
      <c r="B13" s="161"/>
      <c r="C13" s="161"/>
      <c r="D13" s="161"/>
      <c r="E13" s="161"/>
      <c r="F13" s="161"/>
      <c r="G13" s="161"/>
      <c r="H13" s="161"/>
      <c r="I13" s="161"/>
      <c r="J13" s="162"/>
      <c r="K13" s="162"/>
      <c r="L13" s="162"/>
      <c r="M13" s="162"/>
      <c r="N13" s="162"/>
      <c r="O13" s="162"/>
      <c r="P13" s="162"/>
      <c r="Q13" s="162"/>
      <c r="R13" s="162"/>
      <c r="S13" s="162"/>
      <c r="T13" s="162"/>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3" t="str">
        <f t="shared" si="0"/>
        <v/>
      </c>
      <c r="AS13" s="163"/>
      <c r="AT13" s="163"/>
      <c r="AU13" s="163"/>
      <c r="AV13" s="163"/>
      <c r="AW13" s="163"/>
      <c r="AX13" s="163"/>
      <c r="AY13" s="163"/>
      <c r="AZ13" s="163"/>
      <c r="BA13" s="163"/>
      <c r="BB13" s="163"/>
      <c r="BC13" s="163"/>
      <c r="BD13" s="163"/>
      <c r="BE13" s="163"/>
      <c r="BF13" s="163"/>
      <c r="BG13" s="163"/>
      <c r="BH13" s="163"/>
      <c r="BI13" s="163"/>
      <c r="BJ13" s="163"/>
      <c r="BK13" s="163"/>
      <c r="BL13" s="163"/>
      <c r="BM13" s="163"/>
      <c r="BN13" s="163"/>
      <c r="BO13" s="163"/>
      <c r="BP13" s="163"/>
      <c r="BQ13" s="163"/>
      <c r="BR13" s="163" t="str">
        <f t="shared" si="1"/>
        <v/>
      </c>
      <c r="BS13" s="163"/>
      <c r="BT13" s="163"/>
      <c r="BU13" s="163"/>
      <c r="BV13" s="163"/>
      <c r="BW13" s="163"/>
      <c r="BX13" s="163"/>
      <c r="BY13" s="163"/>
      <c r="BZ13" s="163"/>
      <c r="CA13" s="163"/>
      <c r="CB13" s="163"/>
      <c r="CC13" s="163"/>
      <c r="CD13" s="163"/>
      <c r="CE13" s="163"/>
      <c r="CF13" s="163"/>
      <c r="CG13" s="163"/>
      <c r="CH13" s="163"/>
      <c r="CI13" s="163"/>
      <c r="CJ13" s="163"/>
      <c r="CK13" s="163"/>
      <c r="CL13" s="163"/>
      <c r="CM13" s="163"/>
      <c r="CN13" s="163"/>
      <c r="CO13" s="163"/>
      <c r="CP13" s="164"/>
    </row>
    <row r="14" spans="1:94" ht="16.5" customHeight="1">
      <c r="A14" s="160"/>
      <c r="B14" s="161"/>
      <c r="C14" s="161"/>
      <c r="D14" s="161"/>
      <c r="E14" s="161"/>
      <c r="F14" s="161"/>
      <c r="G14" s="161"/>
      <c r="H14" s="161"/>
      <c r="I14" s="161"/>
      <c r="J14" s="162"/>
      <c r="K14" s="162"/>
      <c r="L14" s="162"/>
      <c r="M14" s="162"/>
      <c r="N14" s="162"/>
      <c r="O14" s="162"/>
      <c r="P14" s="162"/>
      <c r="Q14" s="162"/>
      <c r="R14" s="162"/>
      <c r="S14" s="162"/>
      <c r="T14" s="162"/>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3" t="str">
        <f t="shared" si="0"/>
        <v/>
      </c>
      <c r="AS14" s="163"/>
      <c r="AT14" s="163"/>
      <c r="AU14" s="163"/>
      <c r="AV14" s="163"/>
      <c r="AW14" s="163"/>
      <c r="AX14" s="163"/>
      <c r="AY14" s="163"/>
      <c r="AZ14" s="163"/>
      <c r="BA14" s="163"/>
      <c r="BB14" s="163"/>
      <c r="BC14" s="163"/>
      <c r="BD14" s="163"/>
      <c r="BE14" s="163"/>
      <c r="BF14" s="163"/>
      <c r="BG14" s="163"/>
      <c r="BH14" s="163"/>
      <c r="BI14" s="163"/>
      <c r="BJ14" s="163"/>
      <c r="BK14" s="163"/>
      <c r="BL14" s="163"/>
      <c r="BM14" s="163"/>
      <c r="BN14" s="163"/>
      <c r="BO14" s="163"/>
      <c r="BP14" s="163"/>
      <c r="BQ14" s="163"/>
      <c r="BR14" s="163" t="str">
        <f t="shared" si="1"/>
        <v/>
      </c>
      <c r="BS14" s="163"/>
      <c r="BT14" s="163"/>
      <c r="BU14" s="163"/>
      <c r="BV14" s="163"/>
      <c r="BW14" s="163"/>
      <c r="BX14" s="163"/>
      <c r="BY14" s="163"/>
      <c r="BZ14" s="163"/>
      <c r="CA14" s="163"/>
      <c r="CB14" s="163"/>
      <c r="CC14" s="163"/>
      <c r="CD14" s="163"/>
      <c r="CE14" s="163"/>
      <c r="CF14" s="163"/>
      <c r="CG14" s="163"/>
      <c r="CH14" s="163"/>
      <c r="CI14" s="163"/>
      <c r="CJ14" s="163"/>
      <c r="CK14" s="163"/>
      <c r="CL14" s="163"/>
      <c r="CM14" s="163"/>
      <c r="CN14" s="163"/>
      <c r="CO14" s="163"/>
      <c r="CP14" s="164"/>
    </row>
    <row r="15" spans="1:94" ht="16.5" customHeight="1">
      <c r="A15" s="160"/>
      <c r="B15" s="161"/>
      <c r="C15" s="161"/>
      <c r="D15" s="161"/>
      <c r="E15" s="161"/>
      <c r="F15" s="161"/>
      <c r="G15" s="161"/>
      <c r="H15" s="161"/>
      <c r="I15" s="161"/>
      <c r="J15" s="162"/>
      <c r="K15" s="162"/>
      <c r="L15" s="162"/>
      <c r="M15" s="162"/>
      <c r="N15" s="162"/>
      <c r="O15" s="162"/>
      <c r="P15" s="162"/>
      <c r="Q15" s="162"/>
      <c r="R15" s="162"/>
      <c r="S15" s="162"/>
      <c r="T15" s="162"/>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3" t="str">
        <f t="shared" si="0"/>
        <v/>
      </c>
      <c r="AS15" s="163"/>
      <c r="AT15" s="163"/>
      <c r="AU15" s="163"/>
      <c r="AV15" s="163"/>
      <c r="AW15" s="163"/>
      <c r="AX15" s="163"/>
      <c r="AY15" s="163"/>
      <c r="AZ15" s="163"/>
      <c r="BA15" s="163"/>
      <c r="BB15" s="163"/>
      <c r="BC15" s="163"/>
      <c r="BD15" s="163"/>
      <c r="BE15" s="163"/>
      <c r="BF15" s="163"/>
      <c r="BG15" s="163"/>
      <c r="BH15" s="163"/>
      <c r="BI15" s="163"/>
      <c r="BJ15" s="163"/>
      <c r="BK15" s="163"/>
      <c r="BL15" s="163"/>
      <c r="BM15" s="163"/>
      <c r="BN15" s="163"/>
      <c r="BO15" s="163"/>
      <c r="BP15" s="163"/>
      <c r="BQ15" s="163"/>
      <c r="BR15" s="163" t="str">
        <f t="shared" si="1"/>
        <v/>
      </c>
      <c r="BS15" s="163"/>
      <c r="BT15" s="163"/>
      <c r="BU15" s="163"/>
      <c r="BV15" s="163"/>
      <c r="BW15" s="163"/>
      <c r="BX15" s="163"/>
      <c r="BY15" s="163"/>
      <c r="BZ15" s="163"/>
      <c r="CA15" s="163"/>
      <c r="CB15" s="163"/>
      <c r="CC15" s="163"/>
      <c r="CD15" s="163"/>
      <c r="CE15" s="163"/>
      <c r="CF15" s="163"/>
      <c r="CG15" s="163"/>
      <c r="CH15" s="163"/>
      <c r="CI15" s="163"/>
      <c r="CJ15" s="163"/>
      <c r="CK15" s="163"/>
      <c r="CL15" s="163"/>
      <c r="CM15" s="163"/>
      <c r="CN15" s="163"/>
      <c r="CO15" s="163"/>
      <c r="CP15" s="164"/>
    </row>
    <row r="16" spans="1:94" ht="16.5" customHeight="1">
      <c r="A16" s="160"/>
      <c r="B16" s="161"/>
      <c r="C16" s="161"/>
      <c r="D16" s="161"/>
      <c r="E16" s="161"/>
      <c r="F16" s="161"/>
      <c r="G16" s="161"/>
      <c r="H16" s="161"/>
      <c r="I16" s="161"/>
      <c r="J16" s="162"/>
      <c r="K16" s="162"/>
      <c r="L16" s="162"/>
      <c r="M16" s="162"/>
      <c r="N16" s="162"/>
      <c r="O16" s="162"/>
      <c r="P16" s="162"/>
      <c r="Q16" s="162"/>
      <c r="R16" s="162"/>
      <c r="S16" s="162"/>
      <c r="T16" s="162"/>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3" t="str">
        <f t="shared" si="0"/>
        <v/>
      </c>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163"/>
      <c r="BP16" s="163"/>
      <c r="BQ16" s="163"/>
      <c r="BR16" s="163" t="str">
        <f t="shared" si="1"/>
        <v/>
      </c>
      <c r="BS16" s="163"/>
      <c r="BT16" s="163"/>
      <c r="BU16" s="163"/>
      <c r="BV16" s="163"/>
      <c r="BW16" s="163"/>
      <c r="BX16" s="163"/>
      <c r="BY16" s="163"/>
      <c r="BZ16" s="163"/>
      <c r="CA16" s="163"/>
      <c r="CB16" s="163"/>
      <c r="CC16" s="163"/>
      <c r="CD16" s="163"/>
      <c r="CE16" s="163"/>
      <c r="CF16" s="163"/>
      <c r="CG16" s="163"/>
      <c r="CH16" s="163"/>
      <c r="CI16" s="163"/>
      <c r="CJ16" s="163"/>
      <c r="CK16" s="163"/>
      <c r="CL16" s="163"/>
      <c r="CM16" s="163"/>
      <c r="CN16" s="163"/>
      <c r="CO16" s="163"/>
      <c r="CP16" s="164"/>
    </row>
    <row r="17" spans="1:94" ht="16.5" customHeight="1">
      <c r="A17" s="160"/>
      <c r="B17" s="161"/>
      <c r="C17" s="161"/>
      <c r="D17" s="161"/>
      <c r="E17" s="161"/>
      <c r="F17" s="161"/>
      <c r="G17" s="161"/>
      <c r="H17" s="161"/>
      <c r="I17" s="161"/>
      <c r="J17" s="162"/>
      <c r="K17" s="162"/>
      <c r="L17" s="162"/>
      <c r="M17" s="162"/>
      <c r="N17" s="162"/>
      <c r="O17" s="162"/>
      <c r="P17" s="162"/>
      <c r="Q17" s="162"/>
      <c r="R17" s="162"/>
      <c r="S17" s="162"/>
      <c r="T17" s="162"/>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3" t="str">
        <f t="shared" si="0"/>
        <v/>
      </c>
      <c r="AS17" s="163"/>
      <c r="AT17" s="163"/>
      <c r="AU17" s="163"/>
      <c r="AV17" s="163"/>
      <c r="AW17" s="163"/>
      <c r="AX17" s="163"/>
      <c r="AY17" s="163"/>
      <c r="AZ17" s="163"/>
      <c r="BA17" s="163"/>
      <c r="BB17" s="163"/>
      <c r="BC17" s="163"/>
      <c r="BD17" s="163"/>
      <c r="BE17" s="163"/>
      <c r="BF17" s="163"/>
      <c r="BG17" s="163"/>
      <c r="BH17" s="163"/>
      <c r="BI17" s="163"/>
      <c r="BJ17" s="163"/>
      <c r="BK17" s="163"/>
      <c r="BL17" s="163"/>
      <c r="BM17" s="163"/>
      <c r="BN17" s="163"/>
      <c r="BO17" s="163"/>
      <c r="BP17" s="163"/>
      <c r="BQ17" s="163"/>
      <c r="BR17" s="163" t="str">
        <f t="shared" si="1"/>
        <v/>
      </c>
      <c r="BS17" s="163"/>
      <c r="BT17" s="163"/>
      <c r="BU17" s="163"/>
      <c r="BV17" s="163"/>
      <c r="BW17" s="163"/>
      <c r="BX17" s="163"/>
      <c r="BY17" s="163"/>
      <c r="BZ17" s="163"/>
      <c r="CA17" s="163"/>
      <c r="CB17" s="163"/>
      <c r="CC17" s="163"/>
      <c r="CD17" s="163"/>
      <c r="CE17" s="163"/>
      <c r="CF17" s="163"/>
      <c r="CG17" s="163"/>
      <c r="CH17" s="163"/>
      <c r="CI17" s="163"/>
      <c r="CJ17" s="163"/>
      <c r="CK17" s="163"/>
      <c r="CL17" s="163"/>
      <c r="CM17" s="163"/>
      <c r="CN17" s="163"/>
      <c r="CO17" s="163"/>
      <c r="CP17" s="164"/>
    </row>
    <row r="18" spans="1:94" ht="16.5" customHeight="1">
      <c r="A18" s="160"/>
      <c r="B18" s="161"/>
      <c r="C18" s="161"/>
      <c r="D18" s="161"/>
      <c r="E18" s="161"/>
      <c r="F18" s="161"/>
      <c r="G18" s="161"/>
      <c r="H18" s="161"/>
      <c r="I18" s="161"/>
      <c r="J18" s="162"/>
      <c r="K18" s="162"/>
      <c r="L18" s="162"/>
      <c r="M18" s="162"/>
      <c r="N18" s="162"/>
      <c r="O18" s="162"/>
      <c r="P18" s="162"/>
      <c r="Q18" s="162"/>
      <c r="R18" s="162"/>
      <c r="S18" s="162"/>
      <c r="T18" s="162"/>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3" t="str">
        <f t="shared" si="0"/>
        <v/>
      </c>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3"/>
      <c r="BP18" s="163"/>
      <c r="BQ18" s="163"/>
      <c r="BR18" s="163" t="str">
        <f t="shared" si="1"/>
        <v/>
      </c>
      <c r="BS18" s="163"/>
      <c r="BT18" s="163"/>
      <c r="BU18" s="163"/>
      <c r="BV18" s="163"/>
      <c r="BW18" s="163"/>
      <c r="BX18" s="163"/>
      <c r="BY18" s="163"/>
      <c r="BZ18" s="163"/>
      <c r="CA18" s="163"/>
      <c r="CB18" s="163"/>
      <c r="CC18" s="163"/>
      <c r="CD18" s="163"/>
      <c r="CE18" s="163"/>
      <c r="CF18" s="163"/>
      <c r="CG18" s="163"/>
      <c r="CH18" s="163"/>
      <c r="CI18" s="163"/>
      <c r="CJ18" s="163"/>
      <c r="CK18" s="163"/>
      <c r="CL18" s="163"/>
      <c r="CM18" s="163"/>
      <c r="CN18" s="163"/>
      <c r="CO18" s="163"/>
      <c r="CP18" s="164"/>
    </row>
    <row r="19" spans="1:94" ht="16.5" customHeight="1">
      <c r="A19" s="160"/>
      <c r="B19" s="161"/>
      <c r="C19" s="161"/>
      <c r="D19" s="161"/>
      <c r="E19" s="161"/>
      <c r="F19" s="161"/>
      <c r="G19" s="161"/>
      <c r="H19" s="161"/>
      <c r="I19" s="161"/>
      <c r="J19" s="162"/>
      <c r="K19" s="162"/>
      <c r="L19" s="162"/>
      <c r="M19" s="162"/>
      <c r="N19" s="162"/>
      <c r="O19" s="162"/>
      <c r="P19" s="162"/>
      <c r="Q19" s="162"/>
      <c r="R19" s="162"/>
      <c r="S19" s="162"/>
      <c r="T19" s="162"/>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3" t="str">
        <f t="shared" si="0"/>
        <v/>
      </c>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t="str">
        <f t="shared" si="1"/>
        <v/>
      </c>
      <c r="BS19" s="163"/>
      <c r="BT19" s="163"/>
      <c r="BU19" s="163"/>
      <c r="BV19" s="163"/>
      <c r="BW19" s="163"/>
      <c r="BX19" s="163"/>
      <c r="BY19" s="163"/>
      <c r="BZ19" s="163"/>
      <c r="CA19" s="163"/>
      <c r="CB19" s="163"/>
      <c r="CC19" s="163"/>
      <c r="CD19" s="163"/>
      <c r="CE19" s="163"/>
      <c r="CF19" s="163"/>
      <c r="CG19" s="163"/>
      <c r="CH19" s="163"/>
      <c r="CI19" s="163"/>
      <c r="CJ19" s="163"/>
      <c r="CK19" s="163"/>
      <c r="CL19" s="163"/>
      <c r="CM19" s="163"/>
      <c r="CN19" s="163"/>
      <c r="CO19" s="163"/>
      <c r="CP19" s="164"/>
    </row>
    <row r="20" spans="1:94" ht="16.5" customHeight="1">
      <c r="A20" s="160"/>
      <c r="B20" s="161"/>
      <c r="C20" s="161"/>
      <c r="D20" s="161"/>
      <c r="E20" s="161"/>
      <c r="F20" s="161"/>
      <c r="G20" s="161"/>
      <c r="H20" s="161"/>
      <c r="I20" s="161"/>
      <c r="J20" s="162"/>
      <c r="K20" s="162"/>
      <c r="L20" s="162"/>
      <c r="M20" s="162"/>
      <c r="N20" s="162"/>
      <c r="O20" s="162"/>
      <c r="P20" s="162"/>
      <c r="Q20" s="162"/>
      <c r="R20" s="162"/>
      <c r="S20" s="162"/>
      <c r="T20" s="162"/>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3" t="str">
        <f t="shared" si="0"/>
        <v/>
      </c>
      <c r="AS20" s="163"/>
      <c r="AT20" s="163"/>
      <c r="AU20" s="163"/>
      <c r="AV20" s="163"/>
      <c r="AW20" s="163"/>
      <c r="AX20" s="163"/>
      <c r="AY20" s="163"/>
      <c r="AZ20" s="163"/>
      <c r="BA20" s="163"/>
      <c r="BB20" s="163"/>
      <c r="BC20" s="163"/>
      <c r="BD20" s="163"/>
      <c r="BE20" s="163"/>
      <c r="BF20" s="163"/>
      <c r="BG20" s="163"/>
      <c r="BH20" s="163"/>
      <c r="BI20" s="163"/>
      <c r="BJ20" s="163"/>
      <c r="BK20" s="163"/>
      <c r="BL20" s="163"/>
      <c r="BM20" s="163"/>
      <c r="BN20" s="163"/>
      <c r="BO20" s="163"/>
      <c r="BP20" s="163"/>
      <c r="BQ20" s="163"/>
      <c r="BR20" s="163" t="str">
        <f t="shared" si="1"/>
        <v/>
      </c>
      <c r="BS20" s="163"/>
      <c r="BT20" s="163"/>
      <c r="BU20" s="163"/>
      <c r="BV20" s="163"/>
      <c r="BW20" s="163"/>
      <c r="BX20" s="163"/>
      <c r="BY20" s="163"/>
      <c r="BZ20" s="163"/>
      <c r="CA20" s="163"/>
      <c r="CB20" s="163"/>
      <c r="CC20" s="163"/>
      <c r="CD20" s="163"/>
      <c r="CE20" s="163"/>
      <c r="CF20" s="163"/>
      <c r="CG20" s="163"/>
      <c r="CH20" s="163"/>
      <c r="CI20" s="163"/>
      <c r="CJ20" s="163"/>
      <c r="CK20" s="163"/>
      <c r="CL20" s="163"/>
      <c r="CM20" s="163"/>
      <c r="CN20" s="163"/>
      <c r="CO20" s="163"/>
      <c r="CP20" s="164"/>
    </row>
    <row r="21" spans="1:94" ht="16.5" customHeight="1">
      <c r="A21" s="160"/>
      <c r="B21" s="161"/>
      <c r="C21" s="161"/>
      <c r="D21" s="161"/>
      <c r="E21" s="161"/>
      <c r="F21" s="161"/>
      <c r="G21" s="161"/>
      <c r="H21" s="161"/>
      <c r="I21" s="161"/>
      <c r="J21" s="162"/>
      <c r="K21" s="162"/>
      <c r="L21" s="162"/>
      <c r="M21" s="162"/>
      <c r="N21" s="162"/>
      <c r="O21" s="162"/>
      <c r="P21" s="162"/>
      <c r="Q21" s="162"/>
      <c r="R21" s="162"/>
      <c r="S21" s="162"/>
      <c r="T21" s="162"/>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3" t="str">
        <f t="shared" si="0"/>
        <v/>
      </c>
      <c r="AS21" s="163"/>
      <c r="AT21" s="163"/>
      <c r="AU21" s="163"/>
      <c r="AV21" s="163"/>
      <c r="AW21" s="163"/>
      <c r="AX21" s="163"/>
      <c r="AY21" s="163"/>
      <c r="AZ21" s="163"/>
      <c r="BA21" s="163"/>
      <c r="BB21" s="163"/>
      <c r="BC21" s="163"/>
      <c r="BD21" s="163"/>
      <c r="BE21" s="163"/>
      <c r="BF21" s="163"/>
      <c r="BG21" s="163"/>
      <c r="BH21" s="163"/>
      <c r="BI21" s="163"/>
      <c r="BJ21" s="163"/>
      <c r="BK21" s="163"/>
      <c r="BL21" s="163"/>
      <c r="BM21" s="163"/>
      <c r="BN21" s="163"/>
      <c r="BO21" s="163"/>
      <c r="BP21" s="163"/>
      <c r="BQ21" s="163"/>
      <c r="BR21" s="163" t="str">
        <f t="shared" si="1"/>
        <v/>
      </c>
      <c r="BS21" s="163"/>
      <c r="BT21" s="163"/>
      <c r="BU21" s="163"/>
      <c r="BV21" s="163"/>
      <c r="BW21" s="163"/>
      <c r="BX21" s="163"/>
      <c r="BY21" s="163"/>
      <c r="BZ21" s="163"/>
      <c r="CA21" s="163"/>
      <c r="CB21" s="163"/>
      <c r="CC21" s="163"/>
      <c r="CD21" s="163"/>
      <c r="CE21" s="163"/>
      <c r="CF21" s="163"/>
      <c r="CG21" s="163"/>
      <c r="CH21" s="163"/>
      <c r="CI21" s="163"/>
      <c r="CJ21" s="163"/>
      <c r="CK21" s="163"/>
      <c r="CL21" s="163"/>
      <c r="CM21" s="163"/>
      <c r="CN21" s="163"/>
      <c r="CO21" s="163"/>
      <c r="CP21" s="164"/>
    </row>
    <row r="22" spans="1:94" ht="16.5" customHeight="1">
      <c r="A22" s="160"/>
      <c r="B22" s="161"/>
      <c r="C22" s="161"/>
      <c r="D22" s="161"/>
      <c r="E22" s="161"/>
      <c r="F22" s="161"/>
      <c r="G22" s="161"/>
      <c r="H22" s="161"/>
      <c r="I22" s="161"/>
      <c r="J22" s="162"/>
      <c r="K22" s="162"/>
      <c r="L22" s="162"/>
      <c r="M22" s="162"/>
      <c r="N22" s="162"/>
      <c r="O22" s="162"/>
      <c r="P22" s="162"/>
      <c r="Q22" s="162"/>
      <c r="R22" s="162"/>
      <c r="S22" s="162"/>
      <c r="T22" s="162"/>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3" t="str">
        <f t="shared" si="0"/>
        <v/>
      </c>
      <c r="AS22" s="163"/>
      <c r="AT22" s="163"/>
      <c r="AU22" s="163"/>
      <c r="AV22" s="163"/>
      <c r="AW22" s="163"/>
      <c r="AX22" s="163"/>
      <c r="AY22" s="163"/>
      <c r="AZ22" s="163"/>
      <c r="BA22" s="163"/>
      <c r="BB22" s="163"/>
      <c r="BC22" s="163"/>
      <c r="BD22" s="163"/>
      <c r="BE22" s="163"/>
      <c r="BF22" s="163"/>
      <c r="BG22" s="163"/>
      <c r="BH22" s="163"/>
      <c r="BI22" s="163"/>
      <c r="BJ22" s="163"/>
      <c r="BK22" s="163"/>
      <c r="BL22" s="163"/>
      <c r="BM22" s="163"/>
      <c r="BN22" s="163"/>
      <c r="BO22" s="163"/>
      <c r="BP22" s="163"/>
      <c r="BQ22" s="163"/>
      <c r="BR22" s="163" t="str">
        <f t="shared" si="1"/>
        <v/>
      </c>
      <c r="BS22" s="163"/>
      <c r="BT22" s="163"/>
      <c r="BU22" s="163"/>
      <c r="BV22" s="163"/>
      <c r="BW22" s="163"/>
      <c r="BX22" s="163"/>
      <c r="BY22" s="163"/>
      <c r="BZ22" s="163"/>
      <c r="CA22" s="163"/>
      <c r="CB22" s="163"/>
      <c r="CC22" s="163"/>
      <c r="CD22" s="163"/>
      <c r="CE22" s="163"/>
      <c r="CF22" s="163"/>
      <c r="CG22" s="163"/>
      <c r="CH22" s="163"/>
      <c r="CI22" s="163"/>
      <c r="CJ22" s="163"/>
      <c r="CK22" s="163"/>
      <c r="CL22" s="163"/>
      <c r="CM22" s="163"/>
      <c r="CN22" s="163"/>
      <c r="CO22" s="163"/>
      <c r="CP22" s="164"/>
    </row>
    <row r="23" spans="1:94" ht="16.5" customHeight="1">
      <c r="A23" s="160"/>
      <c r="B23" s="161"/>
      <c r="C23" s="161"/>
      <c r="D23" s="161"/>
      <c r="E23" s="161"/>
      <c r="F23" s="161"/>
      <c r="G23" s="161"/>
      <c r="H23" s="161"/>
      <c r="I23" s="161"/>
      <c r="J23" s="162"/>
      <c r="K23" s="162"/>
      <c r="L23" s="162"/>
      <c r="M23" s="162"/>
      <c r="N23" s="162"/>
      <c r="O23" s="162"/>
      <c r="P23" s="162"/>
      <c r="Q23" s="162"/>
      <c r="R23" s="162"/>
      <c r="S23" s="162"/>
      <c r="T23" s="162"/>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3" t="str">
        <f t="shared" si="0"/>
        <v/>
      </c>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3"/>
      <c r="BP23" s="163"/>
      <c r="BQ23" s="163"/>
      <c r="BR23" s="163" t="str">
        <f t="shared" si="1"/>
        <v/>
      </c>
      <c r="BS23" s="163"/>
      <c r="BT23" s="163"/>
      <c r="BU23" s="163"/>
      <c r="BV23" s="163"/>
      <c r="BW23" s="163"/>
      <c r="BX23" s="163"/>
      <c r="BY23" s="163"/>
      <c r="BZ23" s="163"/>
      <c r="CA23" s="163"/>
      <c r="CB23" s="163"/>
      <c r="CC23" s="163"/>
      <c r="CD23" s="163"/>
      <c r="CE23" s="163"/>
      <c r="CF23" s="163"/>
      <c r="CG23" s="163"/>
      <c r="CH23" s="163"/>
      <c r="CI23" s="163"/>
      <c r="CJ23" s="163"/>
      <c r="CK23" s="163"/>
      <c r="CL23" s="163"/>
      <c r="CM23" s="163"/>
      <c r="CN23" s="163"/>
      <c r="CO23" s="163"/>
      <c r="CP23" s="164"/>
    </row>
    <row r="24" spans="1:94" ht="16.5" customHeight="1">
      <c r="A24" s="160"/>
      <c r="B24" s="161"/>
      <c r="C24" s="161"/>
      <c r="D24" s="161"/>
      <c r="E24" s="161"/>
      <c r="F24" s="161"/>
      <c r="G24" s="161"/>
      <c r="H24" s="161"/>
      <c r="I24" s="161"/>
      <c r="J24" s="162"/>
      <c r="K24" s="162"/>
      <c r="L24" s="162"/>
      <c r="M24" s="162"/>
      <c r="N24" s="162"/>
      <c r="O24" s="162"/>
      <c r="P24" s="162"/>
      <c r="Q24" s="162"/>
      <c r="R24" s="162"/>
      <c r="S24" s="162"/>
      <c r="T24" s="162"/>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3" t="str">
        <f t="shared" si="0"/>
        <v/>
      </c>
      <c r="AS24" s="163"/>
      <c r="AT24" s="163"/>
      <c r="AU24" s="163"/>
      <c r="AV24" s="163"/>
      <c r="AW24" s="163"/>
      <c r="AX24" s="163"/>
      <c r="AY24" s="163"/>
      <c r="AZ24" s="163"/>
      <c r="BA24" s="163"/>
      <c r="BB24" s="163"/>
      <c r="BC24" s="163"/>
      <c r="BD24" s="163"/>
      <c r="BE24" s="163"/>
      <c r="BF24" s="163"/>
      <c r="BG24" s="163"/>
      <c r="BH24" s="163"/>
      <c r="BI24" s="163"/>
      <c r="BJ24" s="163"/>
      <c r="BK24" s="163"/>
      <c r="BL24" s="163"/>
      <c r="BM24" s="163"/>
      <c r="BN24" s="163"/>
      <c r="BO24" s="163"/>
      <c r="BP24" s="163"/>
      <c r="BQ24" s="163"/>
      <c r="BR24" s="163" t="str">
        <f t="shared" si="1"/>
        <v/>
      </c>
      <c r="BS24" s="163"/>
      <c r="BT24" s="163"/>
      <c r="BU24" s="163"/>
      <c r="BV24" s="163"/>
      <c r="BW24" s="163"/>
      <c r="BX24" s="163"/>
      <c r="BY24" s="163"/>
      <c r="BZ24" s="163"/>
      <c r="CA24" s="163"/>
      <c r="CB24" s="163"/>
      <c r="CC24" s="163"/>
      <c r="CD24" s="163"/>
      <c r="CE24" s="163"/>
      <c r="CF24" s="163"/>
      <c r="CG24" s="163"/>
      <c r="CH24" s="163"/>
      <c r="CI24" s="163"/>
      <c r="CJ24" s="163"/>
      <c r="CK24" s="163"/>
      <c r="CL24" s="163"/>
      <c r="CM24" s="163"/>
      <c r="CN24" s="163"/>
      <c r="CO24" s="163"/>
      <c r="CP24" s="164"/>
    </row>
    <row r="25" spans="1:94" ht="16.5" customHeight="1">
      <c r="A25" s="160"/>
      <c r="B25" s="161"/>
      <c r="C25" s="161"/>
      <c r="D25" s="161"/>
      <c r="E25" s="161"/>
      <c r="F25" s="161"/>
      <c r="G25" s="161"/>
      <c r="H25" s="161"/>
      <c r="I25" s="161"/>
      <c r="J25" s="162"/>
      <c r="K25" s="162"/>
      <c r="L25" s="162"/>
      <c r="M25" s="162"/>
      <c r="N25" s="162"/>
      <c r="O25" s="162"/>
      <c r="P25" s="162"/>
      <c r="Q25" s="162"/>
      <c r="R25" s="162"/>
      <c r="S25" s="162"/>
      <c r="T25" s="162"/>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3" t="str">
        <f t="shared" si="0"/>
        <v/>
      </c>
      <c r="AS25" s="163"/>
      <c r="AT25" s="163"/>
      <c r="AU25" s="163"/>
      <c r="AV25" s="163"/>
      <c r="AW25" s="163"/>
      <c r="AX25" s="163"/>
      <c r="AY25" s="163"/>
      <c r="AZ25" s="163"/>
      <c r="BA25" s="163"/>
      <c r="BB25" s="163"/>
      <c r="BC25" s="163"/>
      <c r="BD25" s="163"/>
      <c r="BE25" s="163"/>
      <c r="BF25" s="163"/>
      <c r="BG25" s="163"/>
      <c r="BH25" s="163"/>
      <c r="BI25" s="163"/>
      <c r="BJ25" s="163"/>
      <c r="BK25" s="163"/>
      <c r="BL25" s="163"/>
      <c r="BM25" s="163"/>
      <c r="BN25" s="163"/>
      <c r="BO25" s="163"/>
      <c r="BP25" s="163"/>
      <c r="BQ25" s="163"/>
      <c r="BR25" s="163" t="str">
        <f t="shared" si="1"/>
        <v/>
      </c>
      <c r="BS25" s="163"/>
      <c r="BT25" s="163"/>
      <c r="BU25" s="163"/>
      <c r="BV25" s="163"/>
      <c r="BW25" s="163"/>
      <c r="BX25" s="163"/>
      <c r="BY25" s="163"/>
      <c r="BZ25" s="163"/>
      <c r="CA25" s="163"/>
      <c r="CB25" s="163"/>
      <c r="CC25" s="163"/>
      <c r="CD25" s="163"/>
      <c r="CE25" s="163"/>
      <c r="CF25" s="163"/>
      <c r="CG25" s="163"/>
      <c r="CH25" s="163"/>
      <c r="CI25" s="163"/>
      <c r="CJ25" s="163"/>
      <c r="CK25" s="163"/>
      <c r="CL25" s="163"/>
      <c r="CM25" s="163"/>
      <c r="CN25" s="163"/>
      <c r="CO25" s="163"/>
      <c r="CP25" s="164"/>
    </row>
    <row r="26" spans="1:94" ht="16.5" customHeight="1">
      <c r="A26" s="160"/>
      <c r="B26" s="161"/>
      <c r="C26" s="161"/>
      <c r="D26" s="161"/>
      <c r="E26" s="161"/>
      <c r="F26" s="161"/>
      <c r="G26" s="161"/>
      <c r="H26" s="161"/>
      <c r="I26" s="161"/>
      <c r="J26" s="162"/>
      <c r="K26" s="162"/>
      <c r="L26" s="162"/>
      <c r="M26" s="162"/>
      <c r="N26" s="162"/>
      <c r="O26" s="162"/>
      <c r="P26" s="162"/>
      <c r="Q26" s="162"/>
      <c r="R26" s="162"/>
      <c r="S26" s="162"/>
      <c r="T26" s="162"/>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3" t="str">
        <f t="shared" si="0"/>
        <v/>
      </c>
      <c r="AS26" s="163"/>
      <c r="AT26" s="163"/>
      <c r="AU26" s="163"/>
      <c r="AV26" s="163"/>
      <c r="AW26" s="163"/>
      <c r="AX26" s="163"/>
      <c r="AY26" s="163"/>
      <c r="AZ26" s="163"/>
      <c r="BA26" s="163"/>
      <c r="BB26" s="163"/>
      <c r="BC26" s="163"/>
      <c r="BD26" s="163"/>
      <c r="BE26" s="163"/>
      <c r="BF26" s="163"/>
      <c r="BG26" s="163"/>
      <c r="BH26" s="163"/>
      <c r="BI26" s="163"/>
      <c r="BJ26" s="163"/>
      <c r="BK26" s="163"/>
      <c r="BL26" s="163"/>
      <c r="BM26" s="163"/>
      <c r="BN26" s="163"/>
      <c r="BO26" s="163"/>
      <c r="BP26" s="163"/>
      <c r="BQ26" s="163"/>
      <c r="BR26" s="163" t="str">
        <f t="shared" si="1"/>
        <v/>
      </c>
      <c r="BS26" s="163"/>
      <c r="BT26" s="163"/>
      <c r="BU26" s="163"/>
      <c r="BV26" s="163"/>
      <c r="BW26" s="163"/>
      <c r="BX26" s="163"/>
      <c r="BY26" s="163"/>
      <c r="BZ26" s="163"/>
      <c r="CA26" s="163"/>
      <c r="CB26" s="163"/>
      <c r="CC26" s="163"/>
      <c r="CD26" s="163"/>
      <c r="CE26" s="163"/>
      <c r="CF26" s="163"/>
      <c r="CG26" s="163"/>
      <c r="CH26" s="163"/>
      <c r="CI26" s="163"/>
      <c r="CJ26" s="163"/>
      <c r="CK26" s="163"/>
      <c r="CL26" s="163"/>
      <c r="CM26" s="163"/>
      <c r="CN26" s="163"/>
      <c r="CO26" s="163"/>
      <c r="CP26" s="164"/>
    </row>
    <row r="27" spans="1:94" ht="16.5" customHeight="1">
      <c r="A27" s="160"/>
      <c r="B27" s="161"/>
      <c r="C27" s="161"/>
      <c r="D27" s="161"/>
      <c r="E27" s="161"/>
      <c r="F27" s="161"/>
      <c r="G27" s="161"/>
      <c r="H27" s="161"/>
      <c r="I27" s="161"/>
      <c r="J27" s="162"/>
      <c r="K27" s="162"/>
      <c r="L27" s="162"/>
      <c r="M27" s="162"/>
      <c r="N27" s="162"/>
      <c r="O27" s="162"/>
      <c r="P27" s="162"/>
      <c r="Q27" s="162"/>
      <c r="R27" s="162"/>
      <c r="S27" s="162"/>
      <c r="T27" s="162"/>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3" t="str">
        <f t="shared" si="0"/>
        <v/>
      </c>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Q27" s="163"/>
      <c r="BR27" s="163" t="str">
        <f t="shared" si="1"/>
        <v/>
      </c>
      <c r="BS27" s="163"/>
      <c r="BT27" s="163"/>
      <c r="BU27" s="163"/>
      <c r="BV27" s="163"/>
      <c r="BW27" s="163"/>
      <c r="BX27" s="163"/>
      <c r="BY27" s="163"/>
      <c r="BZ27" s="163"/>
      <c r="CA27" s="163"/>
      <c r="CB27" s="163"/>
      <c r="CC27" s="163"/>
      <c r="CD27" s="163"/>
      <c r="CE27" s="163"/>
      <c r="CF27" s="163"/>
      <c r="CG27" s="163"/>
      <c r="CH27" s="163"/>
      <c r="CI27" s="163"/>
      <c r="CJ27" s="163"/>
      <c r="CK27" s="163"/>
      <c r="CL27" s="163"/>
      <c r="CM27" s="163"/>
      <c r="CN27" s="163"/>
      <c r="CO27" s="163"/>
      <c r="CP27" s="164"/>
    </row>
    <row r="28" spans="1:94" ht="16.5" customHeight="1">
      <c r="A28" s="160"/>
      <c r="B28" s="161"/>
      <c r="C28" s="161"/>
      <c r="D28" s="161"/>
      <c r="E28" s="161"/>
      <c r="F28" s="161"/>
      <c r="G28" s="161"/>
      <c r="H28" s="161"/>
      <c r="I28" s="161"/>
      <c r="J28" s="162"/>
      <c r="K28" s="162"/>
      <c r="L28" s="162"/>
      <c r="M28" s="162"/>
      <c r="N28" s="162"/>
      <c r="O28" s="162"/>
      <c r="P28" s="162"/>
      <c r="Q28" s="162"/>
      <c r="R28" s="162"/>
      <c r="S28" s="162"/>
      <c r="T28" s="162"/>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3" t="str">
        <f t="shared" si="0"/>
        <v/>
      </c>
      <c r="AS28" s="163"/>
      <c r="AT28" s="163"/>
      <c r="AU28" s="163"/>
      <c r="AV28" s="163"/>
      <c r="AW28" s="163"/>
      <c r="AX28" s="163"/>
      <c r="AY28" s="163"/>
      <c r="AZ28" s="163"/>
      <c r="BA28" s="163"/>
      <c r="BB28" s="163"/>
      <c r="BC28" s="163"/>
      <c r="BD28" s="163"/>
      <c r="BE28" s="163"/>
      <c r="BF28" s="163"/>
      <c r="BG28" s="163"/>
      <c r="BH28" s="163"/>
      <c r="BI28" s="163"/>
      <c r="BJ28" s="163"/>
      <c r="BK28" s="163"/>
      <c r="BL28" s="163"/>
      <c r="BM28" s="163"/>
      <c r="BN28" s="163"/>
      <c r="BO28" s="163"/>
      <c r="BP28" s="163"/>
      <c r="BQ28" s="163"/>
      <c r="BR28" s="163" t="str">
        <f t="shared" si="1"/>
        <v/>
      </c>
      <c r="BS28" s="163"/>
      <c r="BT28" s="163"/>
      <c r="BU28" s="163"/>
      <c r="BV28" s="163"/>
      <c r="BW28" s="163"/>
      <c r="BX28" s="163"/>
      <c r="BY28" s="163"/>
      <c r="BZ28" s="163"/>
      <c r="CA28" s="163"/>
      <c r="CB28" s="163"/>
      <c r="CC28" s="163"/>
      <c r="CD28" s="163"/>
      <c r="CE28" s="163"/>
      <c r="CF28" s="163"/>
      <c r="CG28" s="163"/>
      <c r="CH28" s="163"/>
      <c r="CI28" s="163"/>
      <c r="CJ28" s="163"/>
      <c r="CK28" s="163"/>
      <c r="CL28" s="163"/>
      <c r="CM28" s="163"/>
      <c r="CN28" s="163"/>
      <c r="CO28" s="163"/>
      <c r="CP28" s="164"/>
    </row>
    <row r="29" spans="1:94" ht="16.5" customHeight="1">
      <c r="A29" s="160"/>
      <c r="B29" s="161"/>
      <c r="C29" s="161"/>
      <c r="D29" s="161"/>
      <c r="E29" s="161"/>
      <c r="F29" s="161"/>
      <c r="G29" s="161"/>
      <c r="H29" s="161"/>
      <c r="I29" s="161"/>
      <c r="J29" s="162"/>
      <c r="K29" s="162"/>
      <c r="L29" s="162"/>
      <c r="M29" s="162"/>
      <c r="N29" s="162"/>
      <c r="O29" s="162"/>
      <c r="P29" s="162"/>
      <c r="Q29" s="162"/>
      <c r="R29" s="162"/>
      <c r="S29" s="162"/>
      <c r="T29" s="162"/>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3" t="str">
        <f t="shared" si="0"/>
        <v/>
      </c>
      <c r="AS29" s="163"/>
      <c r="AT29" s="163"/>
      <c r="AU29" s="163"/>
      <c r="AV29" s="163"/>
      <c r="AW29" s="163"/>
      <c r="AX29" s="163"/>
      <c r="AY29" s="163"/>
      <c r="AZ29" s="163"/>
      <c r="BA29" s="163"/>
      <c r="BB29" s="163"/>
      <c r="BC29" s="163"/>
      <c r="BD29" s="163"/>
      <c r="BE29" s="163"/>
      <c r="BF29" s="163"/>
      <c r="BG29" s="163"/>
      <c r="BH29" s="163"/>
      <c r="BI29" s="163"/>
      <c r="BJ29" s="163"/>
      <c r="BK29" s="163"/>
      <c r="BL29" s="163"/>
      <c r="BM29" s="163"/>
      <c r="BN29" s="163"/>
      <c r="BO29" s="163"/>
      <c r="BP29" s="163"/>
      <c r="BQ29" s="163"/>
      <c r="BR29" s="163" t="str">
        <f t="shared" si="1"/>
        <v/>
      </c>
      <c r="BS29" s="163"/>
      <c r="BT29" s="163"/>
      <c r="BU29" s="163"/>
      <c r="BV29" s="163"/>
      <c r="BW29" s="163"/>
      <c r="BX29" s="163"/>
      <c r="BY29" s="163"/>
      <c r="BZ29" s="163"/>
      <c r="CA29" s="163"/>
      <c r="CB29" s="163"/>
      <c r="CC29" s="163"/>
      <c r="CD29" s="163"/>
      <c r="CE29" s="163"/>
      <c r="CF29" s="163"/>
      <c r="CG29" s="163"/>
      <c r="CH29" s="163"/>
      <c r="CI29" s="163"/>
      <c r="CJ29" s="163"/>
      <c r="CK29" s="163"/>
      <c r="CL29" s="163"/>
      <c r="CM29" s="163"/>
      <c r="CN29" s="163"/>
      <c r="CO29" s="163"/>
      <c r="CP29" s="164"/>
    </row>
    <row r="30" spans="1:94" ht="16.5" customHeight="1">
      <c r="A30" s="160"/>
      <c r="B30" s="161"/>
      <c r="C30" s="161"/>
      <c r="D30" s="161"/>
      <c r="E30" s="161"/>
      <c r="F30" s="161"/>
      <c r="G30" s="161"/>
      <c r="H30" s="161"/>
      <c r="I30" s="161"/>
      <c r="J30" s="162"/>
      <c r="K30" s="162"/>
      <c r="L30" s="162"/>
      <c r="M30" s="162"/>
      <c r="N30" s="162"/>
      <c r="O30" s="162"/>
      <c r="P30" s="162"/>
      <c r="Q30" s="162"/>
      <c r="R30" s="162"/>
      <c r="S30" s="162"/>
      <c r="T30" s="162"/>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3" t="str">
        <f t="shared" si="0"/>
        <v/>
      </c>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t="str">
        <f t="shared" si="1"/>
        <v/>
      </c>
      <c r="BS30" s="163"/>
      <c r="BT30" s="163"/>
      <c r="BU30" s="163"/>
      <c r="BV30" s="163"/>
      <c r="BW30" s="163"/>
      <c r="BX30" s="163"/>
      <c r="BY30" s="163"/>
      <c r="BZ30" s="163"/>
      <c r="CA30" s="163"/>
      <c r="CB30" s="163"/>
      <c r="CC30" s="163"/>
      <c r="CD30" s="163"/>
      <c r="CE30" s="163"/>
      <c r="CF30" s="163"/>
      <c r="CG30" s="163"/>
      <c r="CH30" s="163"/>
      <c r="CI30" s="163"/>
      <c r="CJ30" s="163"/>
      <c r="CK30" s="163"/>
      <c r="CL30" s="163"/>
      <c r="CM30" s="163"/>
      <c r="CN30" s="163"/>
      <c r="CO30" s="163"/>
      <c r="CP30" s="164"/>
    </row>
    <row r="31" spans="1:94" ht="16.5" customHeight="1">
      <c r="A31" s="160"/>
      <c r="B31" s="161"/>
      <c r="C31" s="161"/>
      <c r="D31" s="161"/>
      <c r="E31" s="161"/>
      <c r="F31" s="161"/>
      <c r="G31" s="161"/>
      <c r="H31" s="161"/>
      <c r="I31" s="161"/>
      <c r="J31" s="162"/>
      <c r="K31" s="162"/>
      <c r="L31" s="162"/>
      <c r="M31" s="162"/>
      <c r="N31" s="162"/>
      <c r="O31" s="162"/>
      <c r="P31" s="162"/>
      <c r="Q31" s="162"/>
      <c r="R31" s="162"/>
      <c r="S31" s="162"/>
      <c r="T31" s="162"/>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3" t="str">
        <f t="shared" si="0"/>
        <v/>
      </c>
      <c r="AS31" s="163"/>
      <c r="AT31" s="163"/>
      <c r="AU31" s="163"/>
      <c r="AV31" s="163"/>
      <c r="AW31" s="163"/>
      <c r="AX31" s="163"/>
      <c r="AY31" s="163"/>
      <c r="AZ31" s="163"/>
      <c r="BA31" s="163"/>
      <c r="BB31" s="163"/>
      <c r="BC31" s="163"/>
      <c r="BD31" s="163"/>
      <c r="BE31" s="163"/>
      <c r="BF31" s="163"/>
      <c r="BG31" s="163"/>
      <c r="BH31" s="163"/>
      <c r="BI31" s="163"/>
      <c r="BJ31" s="163"/>
      <c r="BK31" s="163"/>
      <c r="BL31" s="163"/>
      <c r="BM31" s="163"/>
      <c r="BN31" s="163"/>
      <c r="BO31" s="163"/>
      <c r="BP31" s="163"/>
      <c r="BQ31" s="163"/>
      <c r="BR31" s="163" t="str">
        <f t="shared" si="1"/>
        <v/>
      </c>
      <c r="BS31" s="163"/>
      <c r="BT31" s="163"/>
      <c r="BU31" s="163"/>
      <c r="BV31" s="163"/>
      <c r="BW31" s="163"/>
      <c r="BX31" s="163"/>
      <c r="BY31" s="163"/>
      <c r="BZ31" s="163"/>
      <c r="CA31" s="163"/>
      <c r="CB31" s="163"/>
      <c r="CC31" s="163"/>
      <c r="CD31" s="163"/>
      <c r="CE31" s="163"/>
      <c r="CF31" s="163"/>
      <c r="CG31" s="163"/>
      <c r="CH31" s="163"/>
      <c r="CI31" s="163"/>
      <c r="CJ31" s="163"/>
      <c r="CK31" s="163"/>
      <c r="CL31" s="163"/>
      <c r="CM31" s="163"/>
      <c r="CN31" s="163"/>
      <c r="CO31" s="163"/>
      <c r="CP31" s="164"/>
    </row>
    <row r="32" spans="1:94" ht="16.5" customHeight="1">
      <c r="A32" s="160"/>
      <c r="B32" s="161"/>
      <c r="C32" s="161"/>
      <c r="D32" s="161"/>
      <c r="E32" s="161"/>
      <c r="F32" s="161"/>
      <c r="G32" s="161"/>
      <c r="H32" s="161"/>
      <c r="I32" s="161"/>
      <c r="J32" s="162"/>
      <c r="K32" s="162"/>
      <c r="L32" s="162"/>
      <c r="M32" s="162"/>
      <c r="N32" s="162"/>
      <c r="O32" s="162"/>
      <c r="P32" s="162"/>
      <c r="Q32" s="162"/>
      <c r="R32" s="162"/>
      <c r="S32" s="162"/>
      <c r="T32" s="162"/>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3" t="str">
        <f t="shared" si="0"/>
        <v/>
      </c>
      <c r="AS32" s="163"/>
      <c r="AT32" s="163"/>
      <c r="AU32" s="163"/>
      <c r="AV32" s="163"/>
      <c r="AW32" s="163"/>
      <c r="AX32" s="163"/>
      <c r="AY32" s="163"/>
      <c r="AZ32" s="163"/>
      <c r="BA32" s="163"/>
      <c r="BB32" s="163"/>
      <c r="BC32" s="163"/>
      <c r="BD32" s="163"/>
      <c r="BE32" s="163"/>
      <c r="BF32" s="163"/>
      <c r="BG32" s="163"/>
      <c r="BH32" s="163"/>
      <c r="BI32" s="163"/>
      <c r="BJ32" s="163"/>
      <c r="BK32" s="163"/>
      <c r="BL32" s="163"/>
      <c r="BM32" s="163"/>
      <c r="BN32" s="163"/>
      <c r="BO32" s="163"/>
      <c r="BP32" s="163"/>
      <c r="BQ32" s="163"/>
      <c r="BR32" s="163" t="str">
        <f t="shared" si="1"/>
        <v/>
      </c>
      <c r="BS32" s="163"/>
      <c r="BT32" s="163"/>
      <c r="BU32" s="163"/>
      <c r="BV32" s="163"/>
      <c r="BW32" s="163"/>
      <c r="BX32" s="163"/>
      <c r="BY32" s="163"/>
      <c r="BZ32" s="163"/>
      <c r="CA32" s="163"/>
      <c r="CB32" s="163"/>
      <c r="CC32" s="163"/>
      <c r="CD32" s="163"/>
      <c r="CE32" s="163"/>
      <c r="CF32" s="163"/>
      <c r="CG32" s="163"/>
      <c r="CH32" s="163"/>
      <c r="CI32" s="163"/>
      <c r="CJ32" s="163"/>
      <c r="CK32" s="163"/>
      <c r="CL32" s="163"/>
      <c r="CM32" s="163"/>
      <c r="CN32" s="163"/>
      <c r="CO32" s="163"/>
      <c r="CP32" s="164"/>
    </row>
    <row r="33" spans="1:94" ht="16.5" customHeight="1">
      <c r="A33" s="160"/>
      <c r="B33" s="161"/>
      <c r="C33" s="161"/>
      <c r="D33" s="161"/>
      <c r="E33" s="161"/>
      <c r="F33" s="161"/>
      <c r="G33" s="161"/>
      <c r="H33" s="161"/>
      <c r="I33" s="161"/>
      <c r="J33" s="162"/>
      <c r="K33" s="162"/>
      <c r="L33" s="162"/>
      <c r="M33" s="162"/>
      <c r="N33" s="162"/>
      <c r="O33" s="162"/>
      <c r="P33" s="162"/>
      <c r="Q33" s="162"/>
      <c r="R33" s="162"/>
      <c r="S33" s="162"/>
      <c r="T33" s="162"/>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3" t="str">
        <f t="shared" si="0"/>
        <v/>
      </c>
      <c r="AS33" s="163"/>
      <c r="AT33" s="163"/>
      <c r="AU33" s="163"/>
      <c r="AV33" s="163"/>
      <c r="AW33" s="163"/>
      <c r="AX33" s="163"/>
      <c r="AY33" s="163"/>
      <c r="AZ33" s="163"/>
      <c r="BA33" s="163"/>
      <c r="BB33" s="163"/>
      <c r="BC33" s="163"/>
      <c r="BD33" s="163"/>
      <c r="BE33" s="163"/>
      <c r="BF33" s="163"/>
      <c r="BG33" s="163"/>
      <c r="BH33" s="163"/>
      <c r="BI33" s="163"/>
      <c r="BJ33" s="163"/>
      <c r="BK33" s="163"/>
      <c r="BL33" s="163"/>
      <c r="BM33" s="163"/>
      <c r="BN33" s="163"/>
      <c r="BO33" s="163"/>
      <c r="BP33" s="163"/>
      <c r="BQ33" s="163"/>
      <c r="BR33" s="163" t="str">
        <f t="shared" si="1"/>
        <v/>
      </c>
      <c r="BS33" s="163"/>
      <c r="BT33" s="163"/>
      <c r="BU33" s="163"/>
      <c r="BV33" s="163"/>
      <c r="BW33" s="163"/>
      <c r="BX33" s="163"/>
      <c r="BY33" s="163"/>
      <c r="BZ33" s="163"/>
      <c r="CA33" s="163"/>
      <c r="CB33" s="163"/>
      <c r="CC33" s="163"/>
      <c r="CD33" s="163"/>
      <c r="CE33" s="163"/>
      <c r="CF33" s="163"/>
      <c r="CG33" s="163"/>
      <c r="CH33" s="163"/>
      <c r="CI33" s="163"/>
      <c r="CJ33" s="163"/>
      <c r="CK33" s="163"/>
      <c r="CL33" s="163"/>
      <c r="CM33" s="163"/>
      <c r="CN33" s="163"/>
      <c r="CO33" s="163"/>
      <c r="CP33" s="164"/>
    </row>
    <row r="34" spans="1:94" ht="16.5" customHeight="1">
      <c r="A34" s="160"/>
      <c r="B34" s="161"/>
      <c r="C34" s="161"/>
      <c r="D34" s="161"/>
      <c r="E34" s="161"/>
      <c r="F34" s="161"/>
      <c r="G34" s="161"/>
      <c r="H34" s="161"/>
      <c r="I34" s="161"/>
      <c r="J34" s="162"/>
      <c r="K34" s="162"/>
      <c r="L34" s="162"/>
      <c r="M34" s="162"/>
      <c r="N34" s="162"/>
      <c r="O34" s="162"/>
      <c r="P34" s="162"/>
      <c r="Q34" s="162"/>
      <c r="R34" s="162"/>
      <c r="S34" s="162"/>
      <c r="T34" s="162"/>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3" t="str">
        <f t="shared" si="0"/>
        <v/>
      </c>
      <c r="AS34" s="163"/>
      <c r="AT34" s="163"/>
      <c r="AU34" s="163"/>
      <c r="AV34" s="163"/>
      <c r="AW34" s="163"/>
      <c r="AX34" s="163"/>
      <c r="AY34" s="163"/>
      <c r="AZ34" s="163"/>
      <c r="BA34" s="163"/>
      <c r="BB34" s="163"/>
      <c r="BC34" s="163"/>
      <c r="BD34" s="163"/>
      <c r="BE34" s="163"/>
      <c r="BF34" s="163"/>
      <c r="BG34" s="163"/>
      <c r="BH34" s="163"/>
      <c r="BI34" s="163"/>
      <c r="BJ34" s="163"/>
      <c r="BK34" s="163"/>
      <c r="BL34" s="163"/>
      <c r="BM34" s="163"/>
      <c r="BN34" s="163"/>
      <c r="BO34" s="163"/>
      <c r="BP34" s="163"/>
      <c r="BQ34" s="163"/>
      <c r="BR34" s="163" t="str">
        <f t="shared" si="1"/>
        <v/>
      </c>
      <c r="BS34" s="163"/>
      <c r="BT34" s="163"/>
      <c r="BU34" s="163"/>
      <c r="BV34" s="163"/>
      <c r="BW34" s="163"/>
      <c r="BX34" s="163"/>
      <c r="BY34" s="163"/>
      <c r="BZ34" s="163"/>
      <c r="CA34" s="163"/>
      <c r="CB34" s="163"/>
      <c r="CC34" s="163"/>
      <c r="CD34" s="163"/>
      <c r="CE34" s="163"/>
      <c r="CF34" s="163"/>
      <c r="CG34" s="163"/>
      <c r="CH34" s="163"/>
      <c r="CI34" s="163"/>
      <c r="CJ34" s="163"/>
      <c r="CK34" s="163"/>
      <c r="CL34" s="163"/>
      <c r="CM34" s="163"/>
      <c r="CN34" s="163"/>
      <c r="CO34" s="163"/>
      <c r="CP34" s="164"/>
    </row>
    <row r="35" spans="1:94" ht="16.5" customHeight="1">
      <c r="A35" s="160"/>
      <c r="B35" s="161"/>
      <c r="C35" s="161"/>
      <c r="D35" s="161"/>
      <c r="E35" s="161"/>
      <c r="F35" s="161"/>
      <c r="G35" s="161"/>
      <c r="H35" s="161"/>
      <c r="I35" s="161"/>
      <c r="J35" s="162"/>
      <c r="K35" s="162"/>
      <c r="L35" s="162"/>
      <c r="M35" s="162"/>
      <c r="N35" s="162"/>
      <c r="O35" s="162"/>
      <c r="P35" s="162"/>
      <c r="Q35" s="162"/>
      <c r="R35" s="162"/>
      <c r="S35" s="162"/>
      <c r="T35" s="162"/>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3" t="str">
        <f t="shared" si="0"/>
        <v/>
      </c>
      <c r="AS35" s="163"/>
      <c r="AT35" s="163"/>
      <c r="AU35" s="163"/>
      <c r="AV35" s="163"/>
      <c r="AW35" s="163"/>
      <c r="AX35" s="163"/>
      <c r="AY35" s="163"/>
      <c r="AZ35" s="163"/>
      <c r="BA35" s="163"/>
      <c r="BB35" s="163"/>
      <c r="BC35" s="163"/>
      <c r="BD35" s="163"/>
      <c r="BE35" s="163"/>
      <c r="BF35" s="163"/>
      <c r="BG35" s="163"/>
      <c r="BH35" s="163"/>
      <c r="BI35" s="163"/>
      <c r="BJ35" s="163"/>
      <c r="BK35" s="163"/>
      <c r="BL35" s="163"/>
      <c r="BM35" s="163"/>
      <c r="BN35" s="163"/>
      <c r="BO35" s="163"/>
      <c r="BP35" s="163"/>
      <c r="BQ35" s="163"/>
      <c r="BR35" s="163" t="str">
        <f t="shared" si="1"/>
        <v/>
      </c>
      <c r="BS35" s="163"/>
      <c r="BT35" s="163"/>
      <c r="BU35" s="163"/>
      <c r="BV35" s="163"/>
      <c r="BW35" s="163"/>
      <c r="BX35" s="163"/>
      <c r="BY35" s="163"/>
      <c r="BZ35" s="163"/>
      <c r="CA35" s="163"/>
      <c r="CB35" s="163"/>
      <c r="CC35" s="163"/>
      <c r="CD35" s="163"/>
      <c r="CE35" s="163"/>
      <c r="CF35" s="163"/>
      <c r="CG35" s="163"/>
      <c r="CH35" s="163"/>
      <c r="CI35" s="163"/>
      <c r="CJ35" s="163"/>
      <c r="CK35" s="163"/>
      <c r="CL35" s="163"/>
      <c r="CM35" s="163"/>
      <c r="CN35" s="163"/>
      <c r="CO35" s="163"/>
      <c r="CP35" s="164"/>
    </row>
    <row r="36" spans="1:94" ht="16.5" customHeight="1">
      <c r="A36" s="160"/>
      <c r="B36" s="161"/>
      <c r="C36" s="161"/>
      <c r="D36" s="161"/>
      <c r="E36" s="161"/>
      <c r="F36" s="161"/>
      <c r="G36" s="161"/>
      <c r="H36" s="161"/>
      <c r="I36" s="161"/>
      <c r="J36" s="162"/>
      <c r="K36" s="162"/>
      <c r="L36" s="162"/>
      <c r="M36" s="162"/>
      <c r="N36" s="162"/>
      <c r="O36" s="162"/>
      <c r="P36" s="162"/>
      <c r="Q36" s="162"/>
      <c r="R36" s="162"/>
      <c r="S36" s="162"/>
      <c r="T36" s="162"/>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3" t="str">
        <f t="shared" si="0"/>
        <v/>
      </c>
      <c r="AS36" s="163"/>
      <c r="AT36" s="163"/>
      <c r="AU36" s="163"/>
      <c r="AV36" s="163"/>
      <c r="AW36" s="163"/>
      <c r="AX36" s="163"/>
      <c r="AY36" s="163"/>
      <c r="AZ36" s="163"/>
      <c r="BA36" s="163"/>
      <c r="BB36" s="163"/>
      <c r="BC36" s="163"/>
      <c r="BD36" s="163"/>
      <c r="BE36" s="163"/>
      <c r="BF36" s="163"/>
      <c r="BG36" s="163"/>
      <c r="BH36" s="163"/>
      <c r="BI36" s="163"/>
      <c r="BJ36" s="163"/>
      <c r="BK36" s="163"/>
      <c r="BL36" s="163"/>
      <c r="BM36" s="163"/>
      <c r="BN36" s="163"/>
      <c r="BO36" s="163"/>
      <c r="BP36" s="163"/>
      <c r="BQ36" s="163"/>
      <c r="BR36" s="163" t="str">
        <f t="shared" si="1"/>
        <v/>
      </c>
      <c r="BS36" s="163"/>
      <c r="BT36" s="163"/>
      <c r="BU36" s="163"/>
      <c r="BV36" s="163"/>
      <c r="BW36" s="163"/>
      <c r="BX36" s="163"/>
      <c r="BY36" s="163"/>
      <c r="BZ36" s="163"/>
      <c r="CA36" s="163"/>
      <c r="CB36" s="163"/>
      <c r="CC36" s="163"/>
      <c r="CD36" s="163"/>
      <c r="CE36" s="163"/>
      <c r="CF36" s="163"/>
      <c r="CG36" s="163"/>
      <c r="CH36" s="163"/>
      <c r="CI36" s="163"/>
      <c r="CJ36" s="163"/>
      <c r="CK36" s="163"/>
      <c r="CL36" s="163"/>
      <c r="CM36" s="163"/>
      <c r="CN36" s="163"/>
      <c r="CO36" s="163"/>
      <c r="CP36" s="164"/>
    </row>
    <row r="37" spans="1:94" ht="16.5" customHeight="1" thickBot="1">
      <c r="A37" s="175"/>
      <c r="B37" s="176"/>
      <c r="C37" s="176"/>
      <c r="D37" s="176"/>
      <c r="E37" s="176"/>
      <c r="F37" s="176"/>
      <c r="G37" s="176"/>
      <c r="H37" s="176"/>
      <c r="I37" s="176"/>
      <c r="J37" s="177"/>
      <c r="K37" s="177"/>
      <c r="L37" s="177"/>
      <c r="M37" s="177"/>
      <c r="N37" s="177"/>
      <c r="O37" s="177"/>
      <c r="P37" s="177"/>
      <c r="Q37" s="177"/>
      <c r="R37" s="177"/>
      <c r="S37" s="177"/>
      <c r="T37" s="177"/>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8" t="str">
        <f t="shared" si="0"/>
        <v/>
      </c>
      <c r="AS37" s="178"/>
      <c r="AT37" s="178"/>
      <c r="AU37" s="178"/>
      <c r="AV37" s="178"/>
      <c r="AW37" s="178"/>
      <c r="AX37" s="178"/>
      <c r="AY37" s="178"/>
      <c r="AZ37" s="178"/>
      <c r="BA37" s="178"/>
      <c r="BB37" s="178"/>
      <c r="BC37" s="178"/>
      <c r="BD37" s="178"/>
      <c r="BE37" s="178"/>
      <c r="BF37" s="178"/>
      <c r="BG37" s="178"/>
      <c r="BH37" s="178"/>
      <c r="BI37" s="178"/>
      <c r="BJ37" s="178"/>
      <c r="BK37" s="178"/>
      <c r="BL37" s="178"/>
      <c r="BM37" s="178"/>
      <c r="BN37" s="178"/>
      <c r="BO37" s="178"/>
      <c r="BP37" s="178"/>
      <c r="BQ37" s="178"/>
      <c r="BR37" s="178" t="str">
        <f t="shared" si="1"/>
        <v/>
      </c>
      <c r="BS37" s="178"/>
      <c r="BT37" s="178"/>
      <c r="BU37" s="178"/>
      <c r="BV37" s="178"/>
      <c r="BW37" s="178"/>
      <c r="BX37" s="178"/>
      <c r="BY37" s="178"/>
      <c r="BZ37" s="178"/>
      <c r="CA37" s="178"/>
      <c r="CB37" s="178"/>
      <c r="CC37" s="178"/>
      <c r="CD37" s="178"/>
      <c r="CE37" s="178"/>
      <c r="CF37" s="178"/>
      <c r="CG37" s="178"/>
      <c r="CH37" s="178"/>
      <c r="CI37" s="178"/>
      <c r="CJ37" s="178"/>
      <c r="CK37" s="178"/>
      <c r="CL37" s="178"/>
      <c r="CM37" s="178"/>
      <c r="CN37" s="178"/>
      <c r="CO37" s="178"/>
      <c r="CP37" s="179"/>
    </row>
    <row r="38" spans="1:94" ht="16.5" customHeight="1">
      <c r="A38" s="87"/>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88"/>
    </row>
    <row r="39" spans="1:94" ht="21" customHeight="1">
      <c r="A39" s="89"/>
      <c r="B39" s="86"/>
      <c r="C39" s="35"/>
      <c r="D39" s="35"/>
      <c r="E39" s="35"/>
      <c r="F39" s="35"/>
      <c r="G39" s="35"/>
      <c r="H39" s="35"/>
      <c r="I39" s="35"/>
      <c r="J39" s="35"/>
      <c r="K39" s="35"/>
      <c r="L39" s="53"/>
      <c r="M39" s="35"/>
      <c r="N39" s="35"/>
      <c r="O39" s="35"/>
      <c r="P39" s="35"/>
      <c r="Q39" s="35"/>
      <c r="R39" s="35"/>
      <c r="S39" s="35"/>
      <c r="T39" s="35"/>
      <c r="U39" s="35"/>
      <c r="V39" s="35"/>
      <c r="W39" s="35"/>
      <c r="X39" s="35"/>
      <c r="Y39" s="35"/>
      <c r="Z39" s="35"/>
      <c r="AA39" s="62" t="s">
        <v>419</v>
      </c>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c r="BG39" s="114"/>
      <c r="BH39" s="114"/>
      <c r="BI39" s="114"/>
      <c r="BJ39" s="114"/>
      <c r="BK39" s="86"/>
      <c r="BL39" s="86"/>
      <c r="BM39" s="86"/>
      <c r="BN39" s="35"/>
      <c r="BO39" s="35"/>
      <c r="BP39" s="35"/>
      <c r="BQ39" s="35"/>
      <c r="BR39" s="35"/>
      <c r="BS39" s="35"/>
      <c r="BT39" s="62" t="s">
        <v>416</v>
      </c>
      <c r="BU39" s="114"/>
      <c r="BV39" s="114"/>
      <c r="BW39" s="114"/>
      <c r="BX39" s="114"/>
      <c r="BY39" s="114"/>
      <c r="BZ39" s="114"/>
      <c r="CA39" s="114"/>
      <c r="CB39" s="114"/>
      <c r="CC39" s="114"/>
      <c r="CD39" s="114"/>
      <c r="CE39" s="114"/>
      <c r="CF39" s="114"/>
      <c r="CG39" s="114"/>
      <c r="CH39" s="114"/>
      <c r="CI39" s="114"/>
      <c r="CJ39" s="114"/>
      <c r="CK39" s="114"/>
      <c r="CL39"/>
      <c r="CM39"/>
      <c r="CN39"/>
      <c r="CO39"/>
      <c r="CP39" s="88"/>
    </row>
    <row r="40" spans="1:94" ht="12" customHeight="1" thickBot="1">
      <c r="A40" s="90"/>
      <c r="B40" s="173" t="s">
        <v>418</v>
      </c>
      <c r="C40" s="173"/>
      <c r="D40" s="173"/>
      <c r="E40" s="173"/>
      <c r="F40" s="173"/>
      <c r="G40" s="173"/>
      <c r="H40" s="173"/>
      <c r="I40" s="173"/>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3"/>
      <c r="AH40" s="173"/>
      <c r="AI40" s="173"/>
      <c r="AJ40" s="173"/>
      <c r="AK40" s="173"/>
      <c r="AL40" s="173"/>
      <c r="AM40" s="173"/>
      <c r="AN40" s="173"/>
      <c r="AO40" s="173"/>
      <c r="AP40" s="173"/>
      <c r="AQ40" s="173"/>
      <c r="AR40" s="173"/>
      <c r="AS40" s="173"/>
      <c r="AT40" s="173"/>
      <c r="AU40" s="173"/>
      <c r="AV40" s="173"/>
      <c r="AW40" s="173"/>
      <c r="AX40" s="173"/>
      <c r="AY40" s="173"/>
      <c r="AZ40" s="173"/>
      <c r="BA40" s="173"/>
      <c r="BB40" s="173"/>
      <c r="BC40" s="173"/>
      <c r="BD40" s="173"/>
      <c r="BE40" s="173"/>
      <c r="BF40" s="173"/>
      <c r="BG40" s="173"/>
      <c r="BH40" s="173"/>
      <c r="BI40" s="173"/>
      <c r="BJ40" s="173"/>
      <c r="BK40" s="173"/>
      <c r="BL40" s="173"/>
      <c r="BM40" s="173"/>
      <c r="BN40" s="173"/>
      <c r="BO40" s="173"/>
      <c r="BP40" s="173"/>
      <c r="BQ40" s="173"/>
      <c r="BR40" s="173"/>
      <c r="BS40" s="173"/>
      <c r="BT40" s="173"/>
      <c r="BU40" s="173"/>
      <c r="BV40" s="173"/>
      <c r="BW40" s="173"/>
      <c r="BX40" s="173"/>
      <c r="BY40" s="173"/>
      <c r="BZ40" s="173"/>
      <c r="CA40" s="173"/>
      <c r="CB40" s="173"/>
      <c r="CC40" s="173"/>
      <c r="CD40" s="173"/>
      <c r="CE40" s="173"/>
      <c r="CF40" s="173"/>
      <c r="CG40" s="173"/>
      <c r="CH40" s="173"/>
      <c r="CI40" s="173"/>
      <c r="CJ40" s="173"/>
      <c r="CK40" s="173"/>
      <c r="CL40" s="173"/>
      <c r="CM40" s="173"/>
      <c r="CN40" s="173"/>
      <c r="CO40" s="173"/>
      <c r="CP40" s="174"/>
    </row>
    <row r="41" spans="1:94" ht="9" customHeight="1">
      <c r="A41"/>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row>
    <row r="251" spans="5:5">
      <c r="E251" s="2">
        <v>252760</v>
      </c>
    </row>
  </sheetData>
  <sheetProtection algorithmName="SHA-512" hashValue="xAZVhk/mX8E0I6sPgcXS+bxOGiGMkmIb3yS+jF6MYPnNKciVxQeFI3waD4w5NQnB4+Id/8iOnnvnQJKxV+1lMw==" saltValue="MGY161T+m03VQMorIjsa3Q==" spinCount="100000" sheet="1" objects="1" scenarios="1"/>
  <mergeCells count="200">
    <mergeCell ref="A32:I32"/>
    <mergeCell ref="J32:T32"/>
    <mergeCell ref="U32:AE32"/>
    <mergeCell ref="AF32:AQ32"/>
    <mergeCell ref="AR32:BQ32"/>
    <mergeCell ref="U30:AE30"/>
    <mergeCell ref="AF30:AQ30"/>
    <mergeCell ref="AR30:BQ30"/>
    <mergeCell ref="AB39:BJ39"/>
    <mergeCell ref="BU39:CK39"/>
    <mergeCell ref="B40:CP40"/>
    <mergeCell ref="BR35:CP35"/>
    <mergeCell ref="A36:I36"/>
    <mergeCell ref="J36:T36"/>
    <mergeCell ref="U36:AE36"/>
    <mergeCell ref="AF36:AQ36"/>
    <mergeCell ref="AR36:BQ36"/>
    <mergeCell ref="BR36:CP36"/>
    <mergeCell ref="A37:I37"/>
    <mergeCell ref="J37:T37"/>
    <mergeCell ref="U37:AE37"/>
    <mergeCell ref="AF37:AQ37"/>
    <mergeCell ref="AR37:BQ37"/>
    <mergeCell ref="BR37:CP37"/>
    <mergeCell ref="A35:I35"/>
    <mergeCell ref="J35:T35"/>
    <mergeCell ref="U35:AE35"/>
    <mergeCell ref="AF35:AQ35"/>
    <mergeCell ref="AR35:BQ35"/>
    <mergeCell ref="A15:I15"/>
    <mergeCell ref="J15:T15"/>
    <mergeCell ref="U15:AE15"/>
    <mergeCell ref="AF15:AQ15"/>
    <mergeCell ref="AR15:BQ15"/>
    <mergeCell ref="BR15:CP15"/>
    <mergeCell ref="A16:I16"/>
    <mergeCell ref="J16:T16"/>
    <mergeCell ref="U16:AE16"/>
    <mergeCell ref="AF16:AQ16"/>
    <mergeCell ref="AR16:BQ16"/>
    <mergeCell ref="BR16:CP16"/>
    <mergeCell ref="A17:I17"/>
    <mergeCell ref="J17:T17"/>
    <mergeCell ref="U17:AE17"/>
    <mergeCell ref="AF17:AQ17"/>
    <mergeCell ref="AR17:BQ17"/>
    <mergeCell ref="BR17:CP17"/>
    <mergeCell ref="A18:I18"/>
    <mergeCell ref="J18:T18"/>
    <mergeCell ref="U18:AE18"/>
    <mergeCell ref="AF18:AQ18"/>
    <mergeCell ref="AR18:BQ18"/>
    <mergeCell ref="BR18:CP18"/>
    <mergeCell ref="A24:I24"/>
    <mergeCell ref="J24:T24"/>
    <mergeCell ref="U24:AE24"/>
    <mergeCell ref="A29:I29"/>
    <mergeCell ref="J29:T29"/>
    <mergeCell ref="U29:AE29"/>
    <mergeCell ref="AF29:AQ29"/>
    <mergeCell ref="AR29:BQ29"/>
    <mergeCell ref="AF24:AQ24"/>
    <mergeCell ref="AR24:BQ24"/>
    <mergeCell ref="A25:I25"/>
    <mergeCell ref="J25:T25"/>
    <mergeCell ref="U25:AE25"/>
    <mergeCell ref="A27:I27"/>
    <mergeCell ref="J27:T27"/>
    <mergeCell ref="U27:AE27"/>
    <mergeCell ref="AF27:AQ27"/>
    <mergeCell ref="AR27:BQ27"/>
    <mergeCell ref="J26:T26"/>
    <mergeCell ref="U26:AE26"/>
    <mergeCell ref="AF26:AQ26"/>
    <mergeCell ref="AR26:BQ26"/>
    <mergeCell ref="AF25:AQ25"/>
    <mergeCell ref="AR25:BQ25"/>
    <mergeCell ref="A19:I19"/>
    <mergeCell ref="J19:T19"/>
    <mergeCell ref="U19:AE19"/>
    <mergeCell ref="AF19:AQ19"/>
    <mergeCell ref="AR19:BQ19"/>
    <mergeCell ref="A21:I21"/>
    <mergeCell ref="J21:T21"/>
    <mergeCell ref="U21:AE21"/>
    <mergeCell ref="AF21:AQ21"/>
    <mergeCell ref="AR21:BQ21"/>
    <mergeCell ref="A20:I20"/>
    <mergeCell ref="J20:T20"/>
    <mergeCell ref="U20:AE20"/>
    <mergeCell ref="AF20:AQ20"/>
    <mergeCell ref="A28:I28"/>
    <mergeCell ref="J28:T28"/>
    <mergeCell ref="U28:AE28"/>
    <mergeCell ref="AF28:AQ28"/>
    <mergeCell ref="AR28:BQ28"/>
    <mergeCell ref="BR28:CP28"/>
    <mergeCell ref="A34:I34"/>
    <mergeCell ref="J34:T34"/>
    <mergeCell ref="U34:AE34"/>
    <mergeCell ref="AF34:AQ34"/>
    <mergeCell ref="AR34:BQ34"/>
    <mergeCell ref="BR34:CP34"/>
    <mergeCell ref="BR29:CP29"/>
    <mergeCell ref="A33:I33"/>
    <mergeCell ref="J33:T33"/>
    <mergeCell ref="BR30:CP30"/>
    <mergeCell ref="A31:I31"/>
    <mergeCell ref="J31:T31"/>
    <mergeCell ref="U31:AE31"/>
    <mergeCell ref="AF31:AQ31"/>
    <mergeCell ref="AR31:BQ31"/>
    <mergeCell ref="BR31:CP31"/>
    <mergeCell ref="A30:I30"/>
    <mergeCell ref="J30:T30"/>
    <mergeCell ref="U23:AE23"/>
    <mergeCell ref="AF23:AQ23"/>
    <mergeCell ref="AR23:BQ23"/>
    <mergeCell ref="BR23:CP23"/>
    <mergeCell ref="U33:AE33"/>
    <mergeCell ref="AF33:AQ33"/>
    <mergeCell ref="AR33:BQ33"/>
    <mergeCell ref="BR33:CP33"/>
    <mergeCell ref="BR32:CP32"/>
    <mergeCell ref="BR27:CP27"/>
    <mergeCell ref="BR24:CP24"/>
    <mergeCell ref="BR26:CP26"/>
    <mergeCell ref="BR25:CP25"/>
    <mergeCell ref="A26:I26"/>
    <mergeCell ref="AR12:BQ12"/>
    <mergeCell ref="BR12:CP12"/>
    <mergeCell ref="A13:I13"/>
    <mergeCell ref="J13:T13"/>
    <mergeCell ref="U13:AE13"/>
    <mergeCell ref="AF13:AQ13"/>
    <mergeCell ref="AR13:BQ13"/>
    <mergeCell ref="BR13:CP13"/>
    <mergeCell ref="A14:I14"/>
    <mergeCell ref="J14:T14"/>
    <mergeCell ref="U14:AE14"/>
    <mergeCell ref="AF14:AQ14"/>
    <mergeCell ref="AR14:BQ14"/>
    <mergeCell ref="BR14:CP14"/>
    <mergeCell ref="BR21:CP21"/>
    <mergeCell ref="A22:I22"/>
    <mergeCell ref="J22:T22"/>
    <mergeCell ref="U22:AE22"/>
    <mergeCell ref="AF22:AQ22"/>
    <mergeCell ref="AR22:BQ22"/>
    <mergeCell ref="BR22:CP22"/>
    <mergeCell ref="A23:I23"/>
    <mergeCell ref="J23:T23"/>
    <mergeCell ref="J8:T8"/>
    <mergeCell ref="U8:AE8"/>
    <mergeCell ref="AF8:AQ8"/>
    <mergeCell ref="AR8:BQ8"/>
    <mergeCell ref="BR8:CP8"/>
    <mergeCell ref="AR20:BQ20"/>
    <mergeCell ref="BR20:CP20"/>
    <mergeCell ref="BR19:CP19"/>
    <mergeCell ref="A10:I10"/>
    <mergeCell ref="J10:T10"/>
    <mergeCell ref="U10:AE10"/>
    <mergeCell ref="AF10:AQ10"/>
    <mergeCell ref="AR10:BQ10"/>
    <mergeCell ref="BR10:CP10"/>
    <mergeCell ref="A11:I11"/>
    <mergeCell ref="J11:T11"/>
    <mergeCell ref="U11:AE11"/>
    <mergeCell ref="AF11:AQ11"/>
    <mergeCell ref="AR11:BQ11"/>
    <mergeCell ref="BR11:CP11"/>
    <mergeCell ref="A12:I12"/>
    <mergeCell ref="J12:T12"/>
    <mergeCell ref="U12:AE12"/>
    <mergeCell ref="AF12:AQ12"/>
    <mergeCell ref="A9:I9"/>
    <mergeCell ref="J9:T9"/>
    <mergeCell ref="U9:AE9"/>
    <mergeCell ref="AF9:AQ9"/>
    <mergeCell ref="AR9:BQ9"/>
    <mergeCell ref="BR9:CP9"/>
    <mergeCell ref="G1:CK1"/>
    <mergeCell ref="P3:AB3"/>
    <mergeCell ref="H4:AR4"/>
    <mergeCell ref="B2:CP2"/>
    <mergeCell ref="BB4:CC4"/>
    <mergeCell ref="CK4:CP4"/>
    <mergeCell ref="CM5:CP5"/>
    <mergeCell ref="CD5:CG5"/>
    <mergeCell ref="BD5:BL5"/>
    <mergeCell ref="BS5:BV5"/>
    <mergeCell ref="E5:AX5"/>
    <mergeCell ref="A7:I7"/>
    <mergeCell ref="J7:T7"/>
    <mergeCell ref="U7:AE7"/>
    <mergeCell ref="AF7:AQ7"/>
    <mergeCell ref="AR7:BQ7"/>
    <mergeCell ref="BR7:CP7"/>
    <mergeCell ref="A8:I8"/>
  </mergeCells>
  <conditionalFormatting sqref="AR8:CP37">
    <cfRule type="expression" dxfId="32" priority="1">
      <formula>$AF8="Fail"</formula>
    </cfRule>
  </conditionalFormatting>
  <printOptions horizontalCentered="1"/>
  <pageMargins left="0.25" right="0.25" top="0.25" bottom="0.25" header="0.3" footer="0.3"/>
  <pageSetup scale="82" fitToHeight="0" orientation="landscape" r:id="rId1"/>
  <headerFooter>
    <oddFooter>&amp;R&amp;G</oddFooter>
  </headerFooter>
  <legacyDrawingHF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'Office Use'!$B$26:$B$27</xm:f>
          </x14:formula1>
          <xm:sqref>A8:I37</xm:sqref>
        </x14:dataValidation>
        <x14:dataValidation type="list" allowBlank="1" showInputMessage="1" showErrorMessage="1">
          <x14:formula1>
            <xm:f>'Office Use'!$B$32:$B$37</xm:f>
          </x14:formula1>
          <xm:sqref>U8:AE37</xm:sqref>
        </x14:dataValidation>
        <x14:dataValidation type="list" allowBlank="1" showInputMessage="1" showErrorMessage="1">
          <x14:formula1>
            <xm:f>'Office Use'!$B$22:$B$23</xm:f>
          </x14:formula1>
          <xm:sqref>AF8:AQ37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CO30"/>
  <sheetViews>
    <sheetView showGridLines="0" topLeftCell="A10" zoomScaleNormal="100" workbookViewId="0">
      <selection activeCell="G4" sqref="G4"/>
    </sheetView>
  </sheetViews>
  <sheetFormatPr defaultColWidth="9.140625" defaultRowHeight="12.75"/>
  <cols>
    <col min="1"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77" width="1.7109375" style="2" customWidth="1"/>
    <col min="78" max="78" width="1.5703125" style="2" customWidth="1"/>
    <col min="79" max="93" width="1.7109375" style="2" customWidth="1"/>
    <col min="94" max="16384" width="9.140625" style="2"/>
  </cols>
  <sheetData>
    <row r="1" spans="1:93" ht="2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3"/>
      <c r="BS1" s="93"/>
      <c r="BT1" s="93"/>
      <c r="BU1" s="93"/>
      <c r="BV1" s="93"/>
      <c r="BW1" s="93"/>
      <c r="BX1" s="93"/>
      <c r="BY1" s="93"/>
      <c r="BZ1" s="93"/>
      <c r="CA1" s="93"/>
      <c r="CB1" s="93"/>
      <c r="CC1" s="93"/>
      <c r="CD1" s="93"/>
      <c r="CE1" s="93"/>
      <c r="CF1" s="93"/>
      <c r="CG1" s="93"/>
      <c r="CH1" s="93"/>
      <c r="CI1" s="93"/>
      <c r="CJ1" s="93"/>
      <c r="CK1" s="93"/>
      <c r="CL1" s="93"/>
      <c r="CM1" s="93"/>
      <c r="CN1" s="93"/>
      <c r="CO1" s="93"/>
    </row>
    <row r="2" spans="1:93" ht="21">
      <c r="A2" s="93" t="s">
        <v>45</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row>
    <row r="3" spans="1:93" ht="20.25">
      <c r="A3" s="33"/>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row>
    <row r="4" spans="1:93">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row>
    <row r="5" spans="1:93" ht="21" customHeight="1">
      <c r="A5" s="26" t="s">
        <v>11</v>
      </c>
      <c r="B5" s="4"/>
      <c r="C5" s="4"/>
      <c r="D5" s="4"/>
      <c r="E5" s="4"/>
      <c r="F5" s="4"/>
      <c r="G5" s="4"/>
      <c r="H5" s="4"/>
      <c r="I5" s="4"/>
      <c r="J5" s="4"/>
      <c r="K5" s="4"/>
      <c r="L5" s="4"/>
      <c r="M5" s="4"/>
      <c r="N5" s="4"/>
      <c r="O5" s="197"/>
      <c r="P5" s="197"/>
      <c r="Q5" s="197"/>
      <c r="R5" s="197"/>
      <c r="S5" s="197"/>
      <c r="T5" s="197"/>
      <c r="U5" s="197"/>
      <c r="V5" s="197"/>
      <c r="W5" s="197"/>
      <c r="X5" s="197"/>
      <c r="Y5" s="197"/>
      <c r="Z5" s="197"/>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14"/>
      <c r="CK5" s="14"/>
      <c r="CL5" s="14"/>
      <c r="CM5" s="14"/>
      <c r="CN5" s="14"/>
      <c r="CO5" s="14"/>
    </row>
    <row r="6" spans="1:93" ht="21" customHeight="1">
      <c r="A6" s="25" t="s">
        <v>46</v>
      </c>
      <c r="B6" s="6"/>
      <c r="C6" s="6"/>
      <c r="D6" s="6"/>
      <c r="E6" s="6"/>
      <c r="F6" s="6"/>
      <c r="G6" s="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6"/>
      <c r="AS6" s="6"/>
      <c r="AT6" s="6"/>
      <c r="AU6" s="6"/>
      <c r="AV6" s="6"/>
      <c r="AW6" s="6"/>
      <c r="AX6" s="6"/>
      <c r="AY6" s="6"/>
      <c r="AZ6" s="24" t="s">
        <v>47</v>
      </c>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6"/>
      <c r="CD6" s="6"/>
      <c r="CE6" s="6"/>
      <c r="CF6" s="6"/>
      <c r="CG6" s="6"/>
      <c r="CH6" s="6"/>
      <c r="CI6" s="24" t="s">
        <v>406</v>
      </c>
      <c r="CJ6" s="192"/>
      <c r="CK6" s="192"/>
      <c r="CL6" s="192"/>
      <c r="CM6" s="192"/>
      <c r="CN6" s="192"/>
      <c r="CO6" s="192"/>
    </row>
    <row r="7" spans="1:93" ht="21" customHeight="1">
      <c r="A7" s="25" t="s">
        <v>48</v>
      </c>
      <c r="B7" s="6"/>
      <c r="C7" s="6"/>
      <c r="D7" s="6"/>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26"/>
      <c r="AY7" s="26"/>
      <c r="AZ7" s="26"/>
      <c r="BA7" s="26"/>
      <c r="BB7" s="27" t="s">
        <v>52</v>
      </c>
      <c r="BC7" s="189"/>
      <c r="BD7" s="189"/>
      <c r="BE7" s="189"/>
      <c r="BF7" s="189"/>
      <c r="BG7" s="189"/>
      <c r="BH7" s="189"/>
      <c r="BI7" s="189"/>
      <c r="BJ7" s="189"/>
      <c r="BK7" s="189"/>
      <c r="BL7" s="26"/>
      <c r="BM7" s="26"/>
      <c r="BN7" s="26"/>
      <c r="BO7" s="26"/>
      <c r="BP7" s="26"/>
      <c r="BQ7" s="24" t="s">
        <v>51</v>
      </c>
      <c r="BR7" s="185"/>
      <c r="BS7" s="185"/>
      <c r="BT7" s="185"/>
      <c r="BU7" s="185"/>
      <c r="BV7" s="26"/>
      <c r="BW7" s="26"/>
      <c r="BX7" s="26"/>
      <c r="BY7" s="26"/>
      <c r="BZ7" s="26"/>
      <c r="CA7" s="26"/>
      <c r="CB7" s="24" t="s">
        <v>50</v>
      </c>
      <c r="CC7" s="190"/>
      <c r="CD7" s="190"/>
      <c r="CE7" s="190"/>
      <c r="CF7" s="190"/>
      <c r="CG7" s="26"/>
      <c r="CH7" s="26"/>
      <c r="CI7" s="26"/>
      <c r="CJ7" s="26"/>
      <c r="CK7" s="24" t="s">
        <v>49</v>
      </c>
      <c r="CL7" s="185"/>
      <c r="CM7" s="185"/>
      <c r="CN7" s="185"/>
      <c r="CO7" s="185"/>
    </row>
    <row r="8" spans="1:93" ht="21" customHeight="1">
      <c r="A8" s="25" t="s">
        <v>53</v>
      </c>
      <c r="B8" s="6"/>
      <c r="C8" s="6"/>
      <c r="D8" s="6"/>
      <c r="E8" s="6"/>
      <c r="F8" s="6"/>
      <c r="G8" s="6"/>
      <c r="H8" s="196"/>
      <c r="I8" s="196"/>
      <c r="J8" s="196"/>
      <c r="K8" s="196"/>
      <c r="L8" s="196"/>
      <c r="M8" s="196"/>
      <c r="N8" s="196"/>
      <c r="O8" s="196"/>
      <c r="P8" s="196"/>
      <c r="Q8" s="196"/>
      <c r="R8" s="196"/>
      <c r="S8" s="196"/>
      <c r="T8" s="196"/>
      <c r="U8" s="196"/>
      <c r="V8" s="196"/>
      <c r="W8" s="196"/>
      <c r="X8" s="196"/>
      <c r="Y8" s="196"/>
      <c r="Z8" s="196"/>
      <c r="AA8" s="196"/>
      <c r="AB8" s="6"/>
      <c r="AC8" s="6"/>
      <c r="AD8" s="6"/>
      <c r="AE8" s="6"/>
      <c r="AF8" s="6"/>
      <c r="AG8" s="6"/>
      <c r="AH8" s="24" t="s">
        <v>54</v>
      </c>
      <c r="AI8" s="185"/>
      <c r="AJ8" s="185"/>
      <c r="AK8" s="185"/>
      <c r="AL8" s="185"/>
      <c r="AM8" s="185"/>
      <c r="AN8" s="185"/>
      <c r="AO8" s="185"/>
      <c r="AP8" s="185"/>
      <c r="AQ8" s="185"/>
      <c r="AR8" s="6"/>
      <c r="AS8" s="6"/>
      <c r="AT8" s="6"/>
      <c r="AU8" s="6"/>
      <c r="AV8" s="6"/>
      <c r="AW8" s="6"/>
      <c r="AX8" s="6"/>
      <c r="AY8" s="6"/>
      <c r="AZ8" s="6"/>
      <c r="BA8" s="6"/>
      <c r="BB8" s="6"/>
      <c r="BC8" s="6"/>
      <c r="BD8" s="24" t="s">
        <v>55</v>
      </c>
      <c r="BE8" s="192"/>
      <c r="BF8" s="192"/>
      <c r="BG8" s="192"/>
      <c r="BH8" s="192"/>
      <c r="BI8" s="192"/>
      <c r="BJ8" s="192"/>
      <c r="BK8" s="192"/>
      <c r="BL8" s="192"/>
      <c r="BM8" s="192"/>
      <c r="BN8" s="192"/>
      <c r="BO8" s="192"/>
      <c r="BP8" s="192"/>
      <c r="BQ8" s="192"/>
      <c r="BR8" s="192"/>
      <c r="BS8" s="192"/>
      <c r="BT8" s="192"/>
      <c r="BU8" s="192"/>
      <c r="BV8" s="192"/>
      <c r="BW8" s="192"/>
      <c r="BX8" s="192"/>
      <c r="BY8" s="192"/>
      <c r="BZ8" s="192"/>
      <c r="CA8" s="192"/>
      <c r="CB8" s="192"/>
      <c r="CC8" s="192"/>
      <c r="CD8" s="192"/>
      <c r="CE8" s="192"/>
      <c r="CF8" s="192"/>
      <c r="CG8" s="192"/>
      <c r="CH8" s="192"/>
      <c r="CI8" s="192"/>
      <c r="CJ8" s="192"/>
      <c r="CK8" s="192"/>
      <c r="CL8" s="192"/>
      <c r="CM8" s="192"/>
      <c r="CN8" s="192"/>
      <c r="CO8" s="192"/>
    </row>
    <row r="9" spans="1:93" ht="15" customHeight="1">
      <c r="A9" s="35"/>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row>
    <row r="10" spans="1:93" ht="15" customHeight="1">
      <c r="A10" s="35" t="s">
        <v>3</v>
      </c>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row>
    <row r="11" spans="1:93" ht="15" customHeight="1">
      <c r="A11" s="7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row>
    <row r="12" spans="1:93" ht="60" customHeight="1">
      <c r="A12" s="186" t="s">
        <v>424</v>
      </c>
      <c r="B12" s="186"/>
      <c r="C12" s="186"/>
      <c r="D12" s="186"/>
      <c r="E12" s="186"/>
      <c r="F12" s="46"/>
      <c r="G12" s="186" t="s">
        <v>425</v>
      </c>
      <c r="H12" s="186"/>
      <c r="I12" s="186"/>
      <c r="J12" s="186"/>
      <c r="K12" s="186"/>
      <c r="L12" s="46"/>
      <c r="M12" s="186" t="s">
        <v>426</v>
      </c>
      <c r="N12" s="186"/>
      <c r="O12" s="186"/>
      <c r="P12" s="186"/>
      <c r="Q12" s="186"/>
      <c r="R12" s="46"/>
      <c r="S12" s="186" t="s">
        <v>427</v>
      </c>
      <c r="T12" s="186"/>
      <c r="U12" s="186"/>
      <c r="V12" s="186"/>
      <c r="W12" s="46"/>
      <c r="X12" s="186" t="s">
        <v>428</v>
      </c>
      <c r="Y12" s="186"/>
      <c r="Z12" s="186"/>
      <c r="AA12" s="186"/>
      <c r="AB12" s="186"/>
      <c r="AC12" s="35"/>
      <c r="AD12" s="186" t="s">
        <v>432</v>
      </c>
      <c r="AE12" s="186"/>
      <c r="AF12" s="186"/>
      <c r="AG12" s="186"/>
      <c r="AH12" s="186"/>
      <c r="AI12" s="35"/>
      <c r="AJ12" s="186" t="s">
        <v>429</v>
      </c>
      <c r="AK12" s="186"/>
      <c r="AL12" s="186"/>
      <c r="AM12" s="186"/>
      <c r="AN12" s="186"/>
      <c r="AO12" s="46"/>
      <c r="AP12" s="186" t="s">
        <v>430</v>
      </c>
      <c r="AQ12" s="186"/>
      <c r="AR12" s="186"/>
      <c r="AS12" s="186"/>
      <c r="AT12" s="186"/>
      <c r="AU12" s="35"/>
      <c r="AV12" s="186" t="s">
        <v>399</v>
      </c>
      <c r="AW12" s="186"/>
      <c r="AX12" s="186"/>
      <c r="AY12" s="186"/>
      <c r="AZ12" s="186"/>
      <c r="BA12" s="35"/>
      <c r="BB12" s="186" t="s">
        <v>377</v>
      </c>
      <c r="BC12" s="186"/>
      <c r="BD12" s="186"/>
      <c r="BE12" s="186"/>
      <c r="BF12" s="186"/>
      <c r="BG12" s="35"/>
      <c r="BH12" s="186" t="s">
        <v>394</v>
      </c>
      <c r="BI12" s="186"/>
      <c r="BJ12" s="186"/>
      <c r="BK12" s="186"/>
      <c r="BL12" s="186"/>
      <c r="BM12" s="46"/>
      <c r="BN12" s="186" t="s">
        <v>395</v>
      </c>
      <c r="BO12" s="186"/>
      <c r="BP12" s="186"/>
      <c r="BQ12" s="186"/>
      <c r="BR12" s="186"/>
      <c r="BS12" s="46"/>
      <c r="BT12" s="186" t="s">
        <v>396</v>
      </c>
      <c r="BU12" s="186"/>
      <c r="BV12" s="186"/>
      <c r="BW12" s="186"/>
      <c r="BX12" s="186"/>
      <c r="BY12" s="186"/>
      <c r="BZ12" s="46"/>
      <c r="CA12" s="35"/>
      <c r="CB12" s="186" t="s">
        <v>397</v>
      </c>
      <c r="CC12" s="186"/>
      <c r="CD12" s="186"/>
      <c r="CE12" s="186"/>
      <c r="CF12" s="186"/>
      <c r="CG12" s="186"/>
      <c r="CH12" s="186"/>
      <c r="CI12" s="35"/>
      <c r="CJ12" s="186" t="s">
        <v>398</v>
      </c>
      <c r="CK12" s="186"/>
      <c r="CL12" s="186"/>
      <c r="CM12" s="186"/>
      <c r="CN12" s="186"/>
      <c r="CO12" s="186"/>
    </row>
    <row r="13" spans="1:93" ht="18" customHeight="1">
      <c r="A13" s="180"/>
      <c r="B13" s="180"/>
      <c r="C13" s="180"/>
      <c r="D13" s="180"/>
      <c r="E13" s="180"/>
      <c r="F13" s="47"/>
      <c r="G13" s="181"/>
      <c r="H13" s="181"/>
      <c r="I13" s="181"/>
      <c r="J13" s="181"/>
      <c r="K13" s="181"/>
      <c r="L13" s="46"/>
      <c r="M13" s="190"/>
      <c r="N13" s="190"/>
      <c r="O13" s="190"/>
      <c r="P13" s="190"/>
      <c r="Q13" s="190"/>
      <c r="R13" s="47"/>
      <c r="S13" s="181"/>
      <c r="T13" s="181"/>
      <c r="U13" s="181"/>
      <c r="V13" s="181"/>
      <c r="W13" s="47"/>
      <c r="X13" s="191"/>
      <c r="Y13" s="191"/>
      <c r="Z13" s="191"/>
      <c r="AA13" s="191"/>
      <c r="AB13" s="191"/>
      <c r="AC13" s="48"/>
      <c r="AD13" s="191"/>
      <c r="AE13" s="191"/>
      <c r="AF13" s="191"/>
      <c r="AG13" s="191"/>
      <c r="AH13" s="191"/>
      <c r="AI13" s="47"/>
      <c r="AJ13" s="180"/>
      <c r="AK13" s="180"/>
      <c r="AL13" s="180"/>
      <c r="AM13" s="180"/>
      <c r="AN13" s="180"/>
      <c r="AO13" s="47"/>
      <c r="AP13" s="180"/>
      <c r="AQ13" s="180"/>
      <c r="AR13" s="180"/>
      <c r="AS13" s="180"/>
      <c r="AT13" s="180"/>
      <c r="AU13" s="48"/>
      <c r="AV13" s="180"/>
      <c r="AW13" s="180"/>
      <c r="AX13" s="180"/>
      <c r="AY13" s="180"/>
      <c r="AZ13" s="180"/>
      <c r="BA13" s="48"/>
      <c r="BB13" s="180"/>
      <c r="BC13" s="180"/>
      <c r="BD13" s="180"/>
      <c r="BE13" s="180"/>
      <c r="BF13" s="180"/>
      <c r="BG13" s="48"/>
      <c r="BH13" s="180"/>
      <c r="BI13" s="180"/>
      <c r="BJ13" s="180"/>
      <c r="BK13" s="180"/>
      <c r="BL13" s="180"/>
      <c r="BM13" s="47"/>
      <c r="BN13" s="198"/>
      <c r="BO13" s="198"/>
      <c r="BP13" s="198"/>
      <c r="BQ13" s="198"/>
      <c r="BR13" s="198"/>
      <c r="BS13" s="47"/>
      <c r="BT13" s="193"/>
      <c r="BU13" s="193"/>
      <c r="BV13" s="193"/>
      <c r="BW13" s="193"/>
      <c r="BX13" s="193"/>
      <c r="BY13" s="193"/>
      <c r="BZ13" s="193"/>
      <c r="CA13" s="47"/>
      <c r="CB13" s="194"/>
      <c r="CC13" s="194"/>
      <c r="CD13" s="194"/>
      <c r="CE13" s="194"/>
      <c r="CF13" s="194"/>
      <c r="CG13" s="194"/>
      <c r="CH13" s="194"/>
      <c r="CI13" s="47"/>
      <c r="CJ13" s="195"/>
      <c r="CK13" s="195"/>
      <c r="CL13" s="195"/>
      <c r="CM13" s="195"/>
      <c r="CN13" s="195"/>
      <c r="CO13" s="195"/>
    </row>
    <row r="14" spans="1:93" ht="18" customHeight="1">
      <c r="A14" s="183" t="str">
        <f>IF('Surf Csg Aff'!H13="","N/A",'Surf Csg Aff'!H13)</f>
        <v>N/A</v>
      </c>
      <c r="B14" s="183"/>
      <c r="C14" s="183"/>
      <c r="D14" s="183"/>
      <c r="E14" s="183"/>
      <c r="F14" s="47"/>
      <c r="G14" s="169" t="str">
        <f>IF('Surf Csg Aff'!X13="","N/A",'Surf Csg Aff'!X13)</f>
        <v>N/A</v>
      </c>
      <c r="H14" s="169"/>
      <c r="I14" s="169"/>
      <c r="J14" s="169"/>
      <c r="K14" s="169"/>
      <c r="L14" s="46"/>
      <c r="M14" s="169" t="str">
        <f>IF('Surf Csg Aff'!A11="","N/A",'Surf Csg Aff'!A11)</f>
        <v>N/A</v>
      </c>
      <c r="N14" s="169"/>
      <c r="O14" s="169"/>
      <c r="P14" s="169"/>
      <c r="Q14" s="169"/>
      <c r="R14" s="47"/>
      <c r="S14" s="169" t="str">
        <f>IF('Surf Csg Aff'!R11="","N/A",'Surf Csg Aff'!R11)</f>
        <v>N/A</v>
      </c>
      <c r="T14" s="169"/>
      <c r="U14" s="169"/>
      <c r="V14" s="169"/>
      <c r="W14" s="47"/>
      <c r="X14" s="184" t="str">
        <f>IF('Surf Csg Aff'!F11="","N/A",'Surf Csg Aff'!F11)</f>
        <v>N/A</v>
      </c>
      <c r="Y14" s="184"/>
      <c r="Z14" s="184"/>
      <c r="AA14" s="184"/>
      <c r="AB14" s="184"/>
      <c r="AC14" s="48"/>
      <c r="AD14" s="184" t="str">
        <f>IF('Surf Csg Aff'!L11="","N/A",'Surf Csg Aff'!L11)</f>
        <v>N/A</v>
      </c>
      <c r="AE14" s="184"/>
      <c r="AF14" s="184"/>
      <c r="AG14" s="184"/>
      <c r="AH14" s="184"/>
      <c r="AI14" s="47"/>
      <c r="AJ14" s="183" t="str">
        <f>IF('Surf Csg Aff'!B15="","N/A",'Surf Csg Aff'!B15)</f>
        <v>N/A</v>
      </c>
      <c r="AK14" s="183"/>
      <c r="AL14" s="183"/>
      <c r="AM14" s="183"/>
      <c r="AN14" s="183"/>
      <c r="AO14" s="47"/>
      <c r="AP14" s="183" t="str">
        <f>IF('Surf Csg Aff'!AE15="","N/A",'Surf Csg Aff'!AE15)</f>
        <v>N/A</v>
      </c>
      <c r="AQ14" s="183"/>
      <c r="AR14" s="183"/>
      <c r="AS14" s="183"/>
      <c r="AT14" s="183"/>
      <c r="AU14" s="48"/>
      <c r="AV14" s="183" t="str">
        <f>IF('Surf Csg Aff'!B17="","N/A",'Surf Csg Aff'!B17)</f>
        <v>N/A</v>
      </c>
      <c r="AW14" s="183"/>
      <c r="AX14" s="183"/>
      <c r="AY14" s="183"/>
      <c r="AZ14" s="183"/>
      <c r="BA14" s="48"/>
      <c r="BB14" s="183" t="str">
        <f>IF('Surf Csg Aff'!AE17="","N/A",'Surf Csg Aff'!AE17)</f>
        <v>N/A</v>
      </c>
      <c r="BC14" s="183"/>
      <c r="BD14" s="183"/>
      <c r="BE14" s="183"/>
      <c r="BF14" s="183"/>
      <c r="BG14" s="48"/>
      <c r="BH14" s="183" t="str">
        <f>IF('Surf Csg Aff'!N18="","N/A",'Surf Csg Aff'!N18)</f>
        <v>N/A</v>
      </c>
      <c r="BI14" s="183"/>
      <c r="BJ14" s="183"/>
      <c r="BK14" s="183"/>
      <c r="BL14" s="183"/>
      <c r="BM14" s="47"/>
      <c r="BN14" s="184" t="str">
        <f>IF('Surf Csg Aff'!H20="","N/A",'Surf Csg Aff'!H20)</f>
        <v>N/A</v>
      </c>
      <c r="BO14" s="184"/>
      <c r="BP14" s="184"/>
      <c r="BQ14" s="184"/>
      <c r="BR14" s="184"/>
      <c r="BS14" s="47"/>
      <c r="BT14" s="188" t="str">
        <f>IF('Surf Csg Aff'!L5="","N/A",'Surf Csg Aff'!L5)</f>
        <v>N/A</v>
      </c>
      <c r="BU14" s="188"/>
      <c r="BV14" s="188"/>
      <c r="BW14" s="188"/>
      <c r="BX14" s="188"/>
      <c r="BY14" s="188"/>
      <c r="BZ14" s="188"/>
      <c r="CA14" s="47"/>
      <c r="CB14" s="188" t="str">
        <f>IF('Surf Csg Aff'!H26="","N/A",'Surf Csg Aff'!H26)</f>
        <v>N/A</v>
      </c>
      <c r="CC14" s="188"/>
      <c r="CD14" s="188"/>
      <c r="CE14" s="188"/>
      <c r="CF14" s="188"/>
      <c r="CG14" s="188"/>
      <c r="CH14" s="188"/>
      <c r="CI14" s="47"/>
      <c r="CJ14" s="187" t="str">
        <f>IF('Surf Csg Aff'!AI28="","N/A",'Surf Csg Aff'!AI28)</f>
        <v>N/A</v>
      </c>
      <c r="CK14" s="187"/>
      <c r="CL14" s="187"/>
      <c r="CM14" s="187"/>
      <c r="CN14" s="187"/>
      <c r="CO14" s="187"/>
    </row>
    <row r="15" spans="1:93" ht="18" customHeight="1">
      <c r="A15" s="183" t="str">
        <f>IF('Int 1 Csg Aff'!H13="","N/A",'Int 1 Csg Aff'!H13)</f>
        <v>N/A</v>
      </c>
      <c r="B15" s="183"/>
      <c r="C15" s="183"/>
      <c r="D15" s="183"/>
      <c r="E15" s="183"/>
      <c r="F15" s="47"/>
      <c r="G15" s="169" t="str">
        <f>IF('Int 1 Csg Aff'!X13="","N/A",'Int 1 Csg Aff'!X13)</f>
        <v>N/A</v>
      </c>
      <c r="H15" s="169"/>
      <c r="I15" s="169"/>
      <c r="J15" s="169"/>
      <c r="K15" s="169"/>
      <c r="L15" s="46"/>
      <c r="M15" s="169" t="str">
        <f>IF('Int 1 Csg Aff'!A11="","N/A",'Int 1 Csg Aff'!A11)</f>
        <v>N/A</v>
      </c>
      <c r="N15" s="169"/>
      <c r="O15" s="169"/>
      <c r="P15" s="169"/>
      <c r="Q15" s="169"/>
      <c r="R15" s="47"/>
      <c r="S15" s="169" t="str">
        <f>IF('Int 1 Csg Aff'!R11="","N/A",'Int 1 Csg Aff'!R11)</f>
        <v>N/A</v>
      </c>
      <c r="T15" s="169"/>
      <c r="U15" s="169"/>
      <c r="V15" s="169"/>
      <c r="W15" s="47"/>
      <c r="X15" s="184" t="str">
        <f>IF('Int 1 Csg Aff'!F11="","N/A",'Int 1 Csg Aff'!F11)</f>
        <v>N/A</v>
      </c>
      <c r="Y15" s="184"/>
      <c r="Z15" s="184"/>
      <c r="AA15" s="184"/>
      <c r="AB15" s="184"/>
      <c r="AC15" s="48"/>
      <c r="AD15" s="184" t="str">
        <f>IF('Int 1 Csg Aff'!L11="","N/A",'Int 1 Csg Aff'!L11)</f>
        <v>N/A</v>
      </c>
      <c r="AE15" s="184"/>
      <c r="AF15" s="184"/>
      <c r="AG15" s="184"/>
      <c r="AH15" s="184"/>
      <c r="AI15" s="47"/>
      <c r="AJ15" s="183" t="str">
        <f>IF('Int 1 Csg Aff'!B15="","N/A",'Int 1 Csg Aff'!B15)</f>
        <v>N/A</v>
      </c>
      <c r="AK15" s="183"/>
      <c r="AL15" s="183"/>
      <c r="AM15" s="183"/>
      <c r="AN15" s="183"/>
      <c r="AO15" s="47"/>
      <c r="AP15" s="183" t="str">
        <f>IF('Int 1 Csg Aff'!AE15="","N/A",'Int 1 Csg Aff'!AE15)</f>
        <v>N/A</v>
      </c>
      <c r="AQ15" s="183"/>
      <c r="AR15" s="183"/>
      <c r="AS15" s="183"/>
      <c r="AT15" s="183"/>
      <c r="AU15" s="48"/>
      <c r="AV15" s="183" t="str">
        <f>IF('Int 1 Csg Aff'!B17="","N/A",'Int 1 Csg Aff'!B17)</f>
        <v>N/A</v>
      </c>
      <c r="AW15" s="183"/>
      <c r="AX15" s="183"/>
      <c r="AY15" s="183"/>
      <c r="AZ15" s="183"/>
      <c r="BA15" s="48"/>
      <c r="BB15" s="183" t="str">
        <f>IF('Int 1 Csg Aff'!AE17="","N/A",'Int 1 Csg Aff'!AE17)</f>
        <v>N/A</v>
      </c>
      <c r="BC15" s="183"/>
      <c r="BD15" s="183"/>
      <c r="BE15" s="183"/>
      <c r="BF15" s="183"/>
      <c r="BG15" s="48"/>
      <c r="BH15" s="200" t="str">
        <f>IF('Int 1 Csg Aff'!N18="","N/A",'Int 1 Csg Aff'!N18)</f>
        <v>N/A</v>
      </c>
      <c r="BI15" s="200"/>
      <c r="BJ15" s="200"/>
      <c r="BK15" s="200"/>
      <c r="BL15" s="200"/>
      <c r="BM15" s="47"/>
      <c r="BN15" s="199" t="str">
        <f>IF('Int 1 Csg Aff'!H20="","N/A",'Int 1 Csg Aff'!H20)</f>
        <v>N/A</v>
      </c>
      <c r="BO15" s="199"/>
      <c r="BP15" s="199"/>
      <c r="BQ15" s="199"/>
      <c r="BR15" s="199"/>
      <c r="BS15" s="47"/>
      <c r="BT15" s="188" t="str">
        <f>IF('Int 1 Csg Aff'!L5="","N/A",'Int 1 Csg Aff'!L5)</f>
        <v>N/A</v>
      </c>
      <c r="BU15" s="188"/>
      <c r="BV15" s="188"/>
      <c r="BW15" s="188"/>
      <c r="BX15" s="188"/>
      <c r="BY15" s="188"/>
      <c r="BZ15" s="188"/>
      <c r="CA15" s="47"/>
      <c r="CB15" s="188" t="str">
        <f>IF('Int 1 Csg Aff'!H26="","N/A",'Int 1 Csg Aff'!H26)</f>
        <v>N/A</v>
      </c>
      <c r="CC15" s="188"/>
      <c r="CD15" s="188"/>
      <c r="CE15" s="188"/>
      <c r="CF15" s="188"/>
      <c r="CG15" s="188"/>
      <c r="CH15" s="188"/>
      <c r="CI15" s="47"/>
      <c r="CJ15" s="187" t="str">
        <f>IF('Int 1 Csg Aff'!AI28="","N/A",'Int 1 Csg Aff'!AI28)</f>
        <v>N/A</v>
      </c>
      <c r="CK15" s="187"/>
      <c r="CL15" s="187"/>
      <c r="CM15" s="187"/>
      <c r="CN15" s="187"/>
      <c r="CO15" s="187"/>
    </row>
    <row r="16" spans="1:93" ht="18" customHeight="1">
      <c r="A16" s="183" t="str">
        <f>IF('Int 2 Csg Aff'!H13="","N/A",'Int 2 Csg Aff'!H13)</f>
        <v>N/A</v>
      </c>
      <c r="B16" s="183"/>
      <c r="C16" s="183"/>
      <c r="D16" s="183"/>
      <c r="E16" s="183"/>
      <c r="F16" s="47"/>
      <c r="G16" s="169" t="str">
        <f>IF('Int 2 Csg Aff'!X13="","N/A",'Int 2 Csg Aff'!X13)</f>
        <v>N/A</v>
      </c>
      <c r="H16" s="169"/>
      <c r="I16" s="169"/>
      <c r="J16" s="169"/>
      <c r="K16" s="169"/>
      <c r="L16" s="46"/>
      <c r="M16" s="169" t="str">
        <f>IF('Int 2 Csg Aff'!A11="","N/A",'Int 2 Csg Aff'!A11)</f>
        <v>N/A</v>
      </c>
      <c r="N16" s="169"/>
      <c r="O16" s="169"/>
      <c r="P16" s="169"/>
      <c r="Q16" s="169"/>
      <c r="R16" s="47"/>
      <c r="S16" s="169" t="str">
        <f>IF('Int 2 Csg Aff'!R11="","N/A",'Int 2 Csg Aff'!R11)</f>
        <v>N/A</v>
      </c>
      <c r="T16" s="169"/>
      <c r="U16" s="169"/>
      <c r="V16" s="169"/>
      <c r="W16" s="47"/>
      <c r="X16" s="184" t="str">
        <f>IF('Int 2 Csg Aff'!F11="","N/A",'Int 2 Csg Aff'!F11)</f>
        <v>N/A</v>
      </c>
      <c r="Y16" s="184"/>
      <c r="Z16" s="184"/>
      <c r="AA16" s="184"/>
      <c r="AB16" s="184"/>
      <c r="AC16" s="48"/>
      <c r="AD16" s="184" t="str">
        <f>IF('Int 2 Csg Aff'!L11="","N/A",'Int 2 Csg Aff'!L11)</f>
        <v>N/A</v>
      </c>
      <c r="AE16" s="184"/>
      <c r="AF16" s="184"/>
      <c r="AG16" s="184"/>
      <c r="AH16" s="184"/>
      <c r="AI16" s="47"/>
      <c r="AJ16" s="183" t="str">
        <f>IF('Int 2 Csg Aff'!B15="","N/A",'Int 2 Csg Aff'!B15)</f>
        <v>N/A</v>
      </c>
      <c r="AK16" s="183"/>
      <c r="AL16" s="183"/>
      <c r="AM16" s="183"/>
      <c r="AN16" s="183"/>
      <c r="AO16" s="47"/>
      <c r="AP16" s="183" t="str">
        <f>IF('Int 2 Csg Aff'!AE15="","N/A",'Int 2 Csg Aff'!AE15)</f>
        <v>N/A</v>
      </c>
      <c r="AQ16" s="183"/>
      <c r="AR16" s="183"/>
      <c r="AS16" s="183"/>
      <c r="AT16" s="183"/>
      <c r="AU16" s="48"/>
      <c r="AV16" s="183" t="str">
        <f>IF('Int 2 Csg Aff'!B17="","N/A",'Int 2 Csg Aff'!B17)</f>
        <v>N/A</v>
      </c>
      <c r="AW16" s="183"/>
      <c r="AX16" s="183"/>
      <c r="AY16" s="183"/>
      <c r="AZ16" s="183"/>
      <c r="BA16" s="48"/>
      <c r="BB16" s="183" t="str">
        <f>IF('Int 2 Csg Aff'!AE17="","N/A",'Int 2 Csg Aff'!AE17)</f>
        <v>N/A</v>
      </c>
      <c r="BC16" s="183"/>
      <c r="BD16" s="183"/>
      <c r="BE16" s="183"/>
      <c r="BF16" s="183"/>
      <c r="BG16" s="48"/>
      <c r="BH16" s="200" t="str">
        <f>IF('Int 2 Csg Aff'!N18="","N/A",'Int 2 Csg Aff'!N18)</f>
        <v>N/A</v>
      </c>
      <c r="BI16" s="200"/>
      <c r="BJ16" s="200"/>
      <c r="BK16" s="200"/>
      <c r="BL16" s="200"/>
      <c r="BM16" s="47"/>
      <c r="BN16" s="199" t="str">
        <f>IF('Int 2 Csg Aff'!H20="","N/A",'Int 2 Csg Aff'!H20)</f>
        <v>N/A</v>
      </c>
      <c r="BO16" s="199"/>
      <c r="BP16" s="199"/>
      <c r="BQ16" s="199"/>
      <c r="BR16" s="199"/>
      <c r="BS16" s="47"/>
      <c r="BT16" s="188" t="str">
        <f>IF('Int 2 Csg Aff'!L5="","N/A",'Int 2 Csg Aff'!L5)</f>
        <v>N/A</v>
      </c>
      <c r="BU16" s="188"/>
      <c r="BV16" s="188"/>
      <c r="BW16" s="188"/>
      <c r="BX16" s="188"/>
      <c r="BY16" s="188"/>
      <c r="BZ16" s="188"/>
      <c r="CA16" s="47"/>
      <c r="CB16" s="188" t="str">
        <f>IF('Int 2 Csg Aff'!H26="","N/A",'Int 2 Csg Aff'!H26)</f>
        <v>N/A</v>
      </c>
      <c r="CC16" s="188"/>
      <c r="CD16" s="188"/>
      <c r="CE16" s="188"/>
      <c r="CF16" s="188"/>
      <c r="CG16" s="188"/>
      <c r="CH16" s="188"/>
      <c r="CI16" s="47"/>
      <c r="CJ16" s="187" t="str">
        <f>IF('Int 2 Csg Aff'!AI28="","N/A",'Int 2 Csg Aff'!AI28)</f>
        <v>N/A</v>
      </c>
      <c r="CK16" s="187"/>
      <c r="CL16" s="187"/>
      <c r="CM16" s="187"/>
      <c r="CN16" s="187"/>
      <c r="CO16" s="187"/>
    </row>
    <row r="17" spans="1:93" ht="18" customHeight="1">
      <c r="A17" s="183" t="str">
        <f>IF('Prod Csg Aff'!H16="","N/A",'Prod Csg Aff'!H16)</f>
        <v>N/A</v>
      </c>
      <c r="B17" s="183"/>
      <c r="C17" s="183"/>
      <c r="D17" s="183"/>
      <c r="E17" s="183"/>
      <c r="F17" s="47"/>
      <c r="G17" s="169" t="str">
        <f>IF('Prod Csg Aff'!X16="","N/A",'Prod Csg Aff'!X16)</f>
        <v>N/A</v>
      </c>
      <c r="H17" s="169"/>
      <c r="I17" s="169"/>
      <c r="J17" s="169"/>
      <c r="K17" s="169"/>
      <c r="L17" s="46"/>
      <c r="M17" s="169" t="str">
        <f>IF('Prod Csg Aff'!A12="","N/A",'Prod Csg Aff'!A12)</f>
        <v>N/A</v>
      </c>
      <c r="N17" s="169"/>
      <c r="O17" s="169"/>
      <c r="P17" s="169"/>
      <c r="Q17" s="169"/>
      <c r="R17" s="47"/>
      <c r="S17" s="169" t="str">
        <f>IF('Prod Csg Aff'!R12="","N/A",'Prod Csg Aff'!R12)</f>
        <v>N/A</v>
      </c>
      <c r="T17" s="169"/>
      <c r="U17" s="169"/>
      <c r="V17" s="169"/>
      <c r="W17" s="47"/>
      <c r="X17" s="184" t="str">
        <f>IF('Prod Csg Aff'!F12="","N/A",'Prod Csg Aff'!F12)</f>
        <v>N/A</v>
      </c>
      <c r="Y17" s="184"/>
      <c r="Z17" s="184"/>
      <c r="AA17" s="184"/>
      <c r="AB17" s="184"/>
      <c r="AC17" s="48"/>
      <c r="AD17" s="184" t="str">
        <f>IF('Prod Csg Aff'!L12="","N/A",'Prod Csg Aff'!L12)</f>
        <v>N/A</v>
      </c>
      <c r="AE17" s="184"/>
      <c r="AF17" s="184"/>
      <c r="AG17" s="184"/>
      <c r="AH17" s="184"/>
      <c r="AI17" s="47"/>
      <c r="AJ17" s="183" t="str">
        <f>IF('Prod Csg Aff'!B18="","N/A",'Prod Csg Aff'!B18)</f>
        <v>N/A</v>
      </c>
      <c r="AK17" s="183"/>
      <c r="AL17" s="183"/>
      <c r="AM17" s="183"/>
      <c r="AN17" s="183"/>
      <c r="AO17" s="47"/>
      <c r="AP17" s="183" t="str">
        <f>IF('Prod Csg Aff'!AE18="","N/A",'Prod Csg Aff'!AE18)</f>
        <v>N/A</v>
      </c>
      <c r="AQ17" s="183"/>
      <c r="AR17" s="183"/>
      <c r="AS17" s="183"/>
      <c r="AT17" s="183"/>
      <c r="AU17" s="48"/>
      <c r="AV17" s="183" t="str">
        <f>IF('Prod Csg Aff'!B20="","N/A",'Prod Csg Aff'!B20)</f>
        <v>N/A</v>
      </c>
      <c r="AW17" s="183"/>
      <c r="AX17" s="183"/>
      <c r="AY17" s="183"/>
      <c r="AZ17" s="183"/>
      <c r="BA17" s="48"/>
      <c r="BB17" s="183" t="str">
        <f>IF('Prod Csg Aff'!AE20="","N/A",'Prod Csg Aff'!AE20)</f>
        <v>N/A</v>
      </c>
      <c r="BC17" s="183"/>
      <c r="BD17" s="183"/>
      <c r="BE17" s="183"/>
      <c r="BF17" s="183"/>
      <c r="BG17" s="48"/>
      <c r="BH17" s="200" t="str">
        <f>IF('Prod Csg Aff'!N21="","N/A",'Prod Csg Aff'!N21)</f>
        <v>N/A</v>
      </c>
      <c r="BI17" s="200"/>
      <c r="BJ17" s="200"/>
      <c r="BK17" s="200"/>
      <c r="BL17" s="200"/>
      <c r="BM17" s="47"/>
      <c r="BN17" s="199" t="str">
        <f>IF('Prod Csg Aff'!H23="","N/A",'Prod Csg Aff'!H23)</f>
        <v>N/A</v>
      </c>
      <c r="BO17" s="199"/>
      <c r="BP17" s="199"/>
      <c r="BQ17" s="199"/>
      <c r="BR17" s="199"/>
      <c r="BS17" s="47"/>
      <c r="BT17" s="188" t="str">
        <f>IF('Prod Csg Aff'!L5="","N/A",'Prod Csg Aff'!L5)</f>
        <v>N/A</v>
      </c>
      <c r="BU17" s="188"/>
      <c r="BV17" s="188"/>
      <c r="BW17" s="188"/>
      <c r="BX17" s="188"/>
      <c r="BY17" s="188"/>
      <c r="BZ17" s="188"/>
      <c r="CA17" s="47"/>
      <c r="CB17" s="188" t="str">
        <f>IF('Prod Csg Aff'!H29="","N/A",'Prod Csg Aff'!H29)</f>
        <v>N/A</v>
      </c>
      <c r="CC17" s="188"/>
      <c r="CD17" s="188"/>
      <c r="CE17" s="188"/>
      <c r="CF17" s="188"/>
      <c r="CG17" s="188"/>
      <c r="CH17" s="188"/>
      <c r="CI17" s="47"/>
      <c r="CJ17" s="187" t="str">
        <f>IF('Prod Csg Aff'!AI31="","N/A",'Prod Csg Aff'!AI31)</f>
        <v>N/A</v>
      </c>
      <c r="CK17" s="187"/>
      <c r="CL17" s="187"/>
      <c r="CM17" s="187"/>
      <c r="CN17" s="187"/>
      <c r="CO17" s="187"/>
    </row>
    <row r="18" spans="1:93" ht="18" customHeight="1">
      <c r="A18" s="180"/>
      <c r="B18" s="180"/>
      <c r="C18" s="180"/>
      <c r="D18" s="180"/>
      <c r="E18" s="180"/>
      <c r="F18" s="47"/>
      <c r="G18" s="181"/>
      <c r="H18" s="181"/>
      <c r="I18" s="181"/>
      <c r="J18" s="181"/>
      <c r="K18" s="181"/>
      <c r="L18" s="46"/>
      <c r="M18" s="181" t="str">
        <f>IF('Prod Csg Aff'!I9="Yes - 2 Tapers",'Prod Csg Aff'!A13,IF('Prod Csg Aff'!I9="Yes - 3 Tapers",'Prod Csg Aff'!A13,""))</f>
        <v/>
      </c>
      <c r="N18" s="181"/>
      <c r="O18" s="181"/>
      <c r="P18" s="181"/>
      <c r="Q18" s="181"/>
      <c r="R18" s="47"/>
      <c r="S18" s="181" t="str">
        <f>IF('Prod Csg Aff'!I9="Yes - 2 Tapers",'Prod Csg Aff'!R13,IF('Prod Csg Aff'!I9="Yes - 3 Tapers",'Prod Csg Aff'!R13,""))</f>
        <v/>
      </c>
      <c r="T18" s="181"/>
      <c r="U18" s="181"/>
      <c r="V18" s="181"/>
      <c r="W18" s="47"/>
      <c r="X18" s="182" t="str">
        <f>IF('Prod Csg Aff'!I9="Yes - 2 Tapers",'Prod Csg Aff'!F13,IF('Prod Csg Aff'!I9="Yes - 3 Tapers",'Prod Csg Aff'!F13,""))</f>
        <v/>
      </c>
      <c r="Y18" s="182"/>
      <c r="Z18" s="182"/>
      <c r="AA18" s="182"/>
      <c r="AB18" s="182"/>
      <c r="AC18" s="48"/>
      <c r="AD18" s="182" t="str">
        <f>IF('Prod Csg Aff'!I9="Yes - 2 Tapers",'Prod Csg Aff'!L13,IF('Prod Csg Aff'!I9="Yes - 3 Tapers",'Prod Csg Aff'!L13,""))</f>
        <v/>
      </c>
      <c r="AE18" s="182"/>
      <c r="AF18" s="182"/>
      <c r="AG18" s="182"/>
      <c r="AH18" s="182"/>
      <c r="AI18" s="47"/>
      <c r="AJ18" s="180"/>
      <c r="AK18" s="180"/>
      <c r="AL18" s="180"/>
      <c r="AM18" s="180"/>
      <c r="AN18" s="180"/>
      <c r="AO18" s="47"/>
      <c r="AP18" s="180"/>
      <c r="AQ18" s="180"/>
      <c r="AR18" s="180"/>
      <c r="AS18" s="180"/>
      <c r="AT18" s="180"/>
      <c r="AU18" s="48"/>
      <c r="AV18" s="180"/>
      <c r="AW18" s="180"/>
      <c r="AX18" s="180"/>
      <c r="AY18" s="180"/>
      <c r="AZ18" s="180"/>
      <c r="BA18" s="48"/>
      <c r="BB18" s="180"/>
      <c r="BC18" s="180"/>
      <c r="BD18" s="180"/>
      <c r="BE18" s="180"/>
      <c r="BF18" s="180"/>
      <c r="BG18" s="48"/>
      <c r="BH18" s="180"/>
      <c r="BI18" s="180"/>
      <c r="BJ18" s="180"/>
      <c r="BK18" s="180"/>
      <c r="BL18" s="180"/>
      <c r="BM18" s="47"/>
      <c r="BN18" s="182"/>
      <c r="BO18" s="182"/>
      <c r="BP18" s="182"/>
      <c r="BQ18" s="182"/>
      <c r="BR18" s="182"/>
      <c r="BS18" s="47"/>
      <c r="BT18" s="194"/>
      <c r="BU18" s="194"/>
      <c r="BV18" s="194"/>
      <c r="BW18" s="194"/>
      <c r="BX18" s="194"/>
      <c r="BY18" s="194"/>
      <c r="BZ18" s="194"/>
      <c r="CA18" s="47"/>
      <c r="CB18" s="194"/>
      <c r="CC18" s="194"/>
      <c r="CD18" s="194"/>
      <c r="CE18" s="194"/>
      <c r="CF18" s="194"/>
      <c r="CG18" s="194"/>
      <c r="CH18" s="194"/>
      <c r="CI18" s="47"/>
      <c r="CJ18" s="195"/>
      <c r="CK18" s="195"/>
      <c r="CL18" s="195"/>
      <c r="CM18" s="195"/>
      <c r="CN18" s="195"/>
      <c r="CO18" s="195"/>
    </row>
    <row r="19" spans="1:93" ht="18" customHeight="1">
      <c r="A19" s="80"/>
      <c r="B19" s="80"/>
      <c r="C19" s="80"/>
      <c r="D19" s="80"/>
      <c r="E19" s="80"/>
      <c r="F19" s="47"/>
      <c r="G19" s="84"/>
      <c r="H19" s="84"/>
      <c r="I19" s="84"/>
      <c r="J19" s="84"/>
      <c r="K19" s="84"/>
      <c r="L19" s="46"/>
      <c r="M19" s="181" t="str">
        <f>IF('Prod Csg Aff'!I9="Yes - 3 Tapers",'Prod Csg Aff'!A14,"")</f>
        <v/>
      </c>
      <c r="N19" s="181"/>
      <c r="O19" s="181"/>
      <c r="P19" s="181"/>
      <c r="Q19" s="181"/>
      <c r="R19" s="47"/>
      <c r="S19" s="181" t="str">
        <f>IF('Prod Csg Aff'!I9="Yes - 3 Tapers",'Prod Csg Aff'!R14,"")</f>
        <v/>
      </c>
      <c r="T19" s="181"/>
      <c r="U19" s="181"/>
      <c r="V19" s="181"/>
      <c r="W19" s="47"/>
      <c r="X19" s="182" t="str">
        <f>IF('Prod Csg Aff'!I9="Yes - 3 Tapers",'Prod Csg Aff'!F14,"")</f>
        <v/>
      </c>
      <c r="Y19" s="182"/>
      <c r="Z19" s="182"/>
      <c r="AA19" s="182"/>
      <c r="AB19" s="182"/>
      <c r="AC19" s="48"/>
      <c r="AD19" s="182" t="str">
        <f>IF('Prod Csg Aff'!I9="Yes - 3 Tapers",'Prod Csg Aff'!L14,"")</f>
        <v/>
      </c>
      <c r="AE19" s="182"/>
      <c r="AF19" s="182"/>
      <c r="AG19" s="182"/>
      <c r="AH19" s="182"/>
      <c r="AI19" s="47"/>
      <c r="AJ19" s="80"/>
      <c r="AK19" s="80"/>
      <c r="AL19" s="80"/>
      <c r="AM19" s="80"/>
      <c r="AN19" s="80"/>
      <c r="AO19" s="47"/>
      <c r="AP19" s="80"/>
      <c r="AQ19" s="80"/>
      <c r="AR19" s="80"/>
      <c r="AS19" s="80"/>
      <c r="AT19" s="80"/>
      <c r="AU19" s="48"/>
      <c r="AV19" s="80"/>
      <c r="AW19" s="80"/>
      <c r="AX19" s="80"/>
      <c r="AY19" s="80"/>
      <c r="AZ19" s="80"/>
      <c r="BA19" s="48"/>
      <c r="BB19" s="80"/>
      <c r="BC19" s="80"/>
      <c r="BD19" s="80"/>
      <c r="BE19" s="80"/>
      <c r="BF19" s="80"/>
      <c r="BG19" s="48"/>
      <c r="BH19" s="80"/>
      <c r="BI19" s="80"/>
      <c r="BJ19" s="80"/>
      <c r="BK19" s="80"/>
      <c r="BL19" s="80"/>
      <c r="BM19" s="47"/>
      <c r="BN19" s="81"/>
      <c r="BO19" s="81"/>
      <c r="BP19" s="81"/>
      <c r="BQ19" s="81"/>
      <c r="BR19" s="81"/>
      <c r="BS19" s="47"/>
      <c r="BT19" s="82"/>
      <c r="BU19" s="82"/>
      <c r="BV19" s="82"/>
      <c r="BW19" s="82"/>
      <c r="BX19" s="82"/>
      <c r="BY19" s="82"/>
      <c r="BZ19" s="82"/>
      <c r="CA19" s="47"/>
      <c r="CB19" s="82"/>
      <c r="CC19" s="82"/>
      <c r="CD19" s="82"/>
      <c r="CE19" s="82"/>
      <c r="CF19" s="82"/>
      <c r="CG19" s="82"/>
      <c r="CH19" s="82"/>
      <c r="CI19" s="47"/>
      <c r="CJ19" s="83"/>
      <c r="CK19" s="83"/>
      <c r="CL19" s="83"/>
      <c r="CM19" s="83"/>
      <c r="CN19" s="83"/>
      <c r="CO19" s="83"/>
    </row>
    <row r="20" spans="1:93" ht="15" customHeight="1">
      <c r="A20" s="47"/>
      <c r="B20" s="47"/>
      <c r="C20" s="47"/>
      <c r="D20" s="47"/>
      <c r="E20" s="47"/>
      <c r="F20" s="47"/>
      <c r="G20" s="47"/>
      <c r="H20" s="47"/>
      <c r="I20" s="47"/>
      <c r="J20" s="47"/>
      <c r="K20" s="47"/>
      <c r="L20" s="47"/>
      <c r="M20" s="49" t="str">
        <f>IF('Prod Csg Aff'!AP16="Yes","NOTE: Production String is Taperred","")</f>
        <v/>
      </c>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6"/>
    </row>
    <row r="21" spans="1:93" ht="15" customHeight="1">
      <c r="A21" s="207" t="s">
        <v>9</v>
      </c>
      <c r="B21" s="207"/>
      <c r="C21" s="207"/>
      <c r="D21" s="207"/>
      <c r="E21" s="207"/>
      <c r="F21" s="207"/>
      <c r="G21" s="207"/>
      <c r="H21" s="207"/>
      <c r="I21" s="207"/>
      <c r="J21" s="201"/>
      <c r="K21" s="201"/>
      <c r="L21" s="201"/>
      <c r="M21" s="201"/>
      <c r="N21" s="201"/>
      <c r="O21" s="201"/>
      <c r="P21" s="201"/>
      <c r="Q21" s="207" t="s">
        <v>408</v>
      </c>
      <c r="R21" s="207"/>
      <c r="S21" s="207"/>
      <c r="T21" s="207"/>
      <c r="U21" s="207"/>
      <c r="V21" s="207"/>
      <c r="W21" s="207"/>
      <c r="X21" s="207"/>
      <c r="Y21" s="207"/>
      <c r="Z21" s="207"/>
      <c r="AA21" s="207"/>
      <c r="AB21" s="207"/>
      <c r="AC21" s="201"/>
      <c r="AD21" s="201"/>
      <c r="AE21" s="201"/>
      <c r="AF21" s="201"/>
      <c r="AG21" s="201"/>
      <c r="AH21" s="201"/>
      <c r="AI21" s="201"/>
      <c r="AJ21" s="207" t="s">
        <v>476</v>
      </c>
      <c r="AK21" s="207"/>
      <c r="AL21" s="207"/>
      <c r="AM21" s="207"/>
      <c r="AN21" s="207"/>
      <c r="AO21" s="207"/>
      <c r="AP21" s="207"/>
      <c r="AQ21" s="207"/>
      <c r="AR21" s="207"/>
      <c r="AS21" s="207"/>
      <c r="AT21" s="207"/>
      <c r="AU21" s="207"/>
      <c r="AV21" s="205"/>
      <c r="AW21" s="205"/>
      <c r="AX21" s="205"/>
      <c r="AY21" s="205"/>
      <c r="AZ21" s="205"/>
      <c r="BA21" s="205"/>
      <c r="BB21" s="205"/>
      <c r="BC21" s="207" t="s">
        <v>480</v>
      </c>
      <c r="BD21" s="207"/>
      <c r="BE21" s="207"/>
      <c r="BF21" s="207"/>
      <c r="BG21" s="207"/>
      <c r="BH21" s="207"/>
      <c r="BI21" s="207"/>
      <c r="BJ21" s="207"/>
      <c r="BK21" s="207"/>
      <c r="BL21" s="207"/>
      <c r="BM21" s="207"/>
      <c r="BN21" s="207"/>
      <c r="BO21" s="205"/>
      <c r="BP21" s="205"/>
      <c r="BQ21" s="205"/>
      <c r="BR21" s="205"/>
      <c r="BS21" s="205"/>
      <c r="BT21" s="205"/>
      <c r="BU21" s="205"/>
      <c r="BV21" s="207" t="s">
        <v>410</v>
      </c>
      <c r="BW21" s="207"/>
      <c r="BX21" s="207"/>
      <c r="BY21" s="207"/>
      <c r="BZ21" s="207"/>
      <c r="CA21" s="207"/>
      <c r="CB21" s="207"/>
      <c r="CC21" s="207"/>
      <c r="CD21" s="207"/>
      <c r="CE21" s="207"/>
      <c r="CF21" s="207"/>
      <c r="CG21" s="207"/>
      <c r="CH21" s="201"/>
      <c r="CI21" s="201"/>
      <c r="CJ21" s="201"/>
      <c r="CK21" s="201"/>
      <c r="CL21" s="201"/>
      <c r="CM21" s="201"/>
      <c r="CN21" s="201"/>
      <c r="CO21" s="47"/>
    </row>
    <row r="22" spans="1:93" ht="15" customHeight="1">
      <c r="A22" s="207"/>
      <c r="B22" s="207"/>
      <c r="C22" s="207"/>
      <c r="D22" s="207"/>
      <c r="E22" s="207"/>
      <c r="F22" s="207"/>
      <c r="G22" s="207"/>
      <c r="H22" s="207"/>
      <c r="I22" s="207"/>
      <c r="J22" s="202"/>
      <c r="K22" s="202"/>
      <c r="L22" s="202"/>
      <c r="M22" s="202"/>
      <c r="N22" s="202"/>
      <c r="O22" s="202"/>
      <c r="P22" s="202"/>
      <c r="Q22" s="207"/>
      <c r="R22" s="207"/>
      <c r="S22" s="207"/>
      <c r="T22" s="207"/>
      <c r="U22" s="207"/>
      <c r="V22" s="207"/>
      <c r="W22" s="207"/>
      <c r="X22" s="207"/>
      <c r="Y22" s="207"/>
      <c r="Z22" s="207"/>
      <c r="AA22" s="207"/>
      <c r="AB22" s="207"/>
      <c r="AC22" s="202"/>
      <c r="AD22" s="202"/>
      <c r="AE22" s="202"/>
      <c r="AF22" s="202"/>
      <c r="AG22" s="202"/>
      <c r="AH22" s="202"/>
      <c r="AI22" s="202"/>
      <c r="AJ22" s="207"/>
      <c r="AK22" s="207"/>
      <c r="AL22" s="207"/>
      <c r="AM22" s="207"/>
      <c r="AN22" s="207"/>
      <c r="AO22" s="207"/>
      <c r="AP22" s="207"/>
      <c r="AQ22" s="207"/>
      <c r="AR22" s="207"/>
      <c r="AS22" s="207"/>
      <c r="AT22" s="207"/>
      <c r="AU22" s="207"/>
      <c r="AV22" s="206"/>
      <c r="AW22" s="206"/>
      <c r="AX22" s="206"/>
      <c r="AY22" s="206"/>
      <c r="AZ22" s="206"/>
      <c r="BA22" s="206"/>
      <c r="BB22" s="206"/>
      <c r="BC22" s="207"/>
      <c r="BD22" s="207"/>
      <c r="BE22" s="207"/>
      <c r="BF22" s="207"/>
      <c r="BG22" s="207"/>
      <c r="BH22" s="207"/>
      <c r="BI22" s="207"/>
      <c r="BJ22" s="207"/>
      <c r="BK22" s="207"/>
      <c r="BL22" s="207"/>
      <c r="BM22" s="207"/>
      <c r="BN22" s="207"/>
      <c r="BO22" s="206"/>
      <c r="BP22" s="206"/>
      <c r="BQ22" s="206"/>
      <c r="BR22" s="206"/>
      <c r="BS22" s="206"/>
      <c r="BT22" s="206"/>
      <c r="BU22" s="206"/>
      <c r="BV22" s="207"/>
      <c r="BW22" s="207"/>
      <c r="BX22" s="207"/>
      <c r="BY22" s="207"/>
      <c r="BZ22" s="207"/>
      <c r="CA22" s="207"/>
      <c r="CB22" s="207"/>
      <c r="CC22" s="207"/>
      <c r="CD22" s="207"/>
      <c r="CE22" s="207"/>
      <c r="CF22" s="207"/>
      <c r="CG22" s="207"/>
      <c r="CH22" s="202"/>
      <c r="CI22" s="202"/>
      <c r="CJ22" s="202"/>
      <c r="CK22" s="202"/>
      <c r="CL22" s="202"/>
      <c r="CM22" s="202"/>
      <c r="CN22" s="202"/>
      <c r="CO22" s="35"/>
    </row>
    <row r="23" spans="1:93" ht="15" customHeight="1">
      <c r="A23" s="38"/>
      <c r="B23" s="39"/>
      <c r="C23" s="39"/>
      <c r="D23" s="39"/>
      <c r="E23" s="39"/>
      <c r="F23" s="39"/>
      <c r="G23" s="39"/>
      <c r="H23" s="39"/>
      <c r="I23" s="39"/>
      <c r="J23" s="39"/>
      <c r="K23" s="39"/>
      <c r="L23" s="39"/>
      <c r="M23" s="39"/>
      <c r="N23" s="39"/>
      <c r="O23" s="39"/>
      <c r="P23" s="39"/>
      <c r="Q23" s="39"/>
      <c r="R23" s="39"/>
      <c r="S23" s="39"/>
      <c r="T23" s="47"/>
      <c r="U23" s="47"/>
      <c r="V23" s="47"/>
      <c r="W23" s="47"/>
      <c r="X23" s="47"/>
      <c r="Y23" s="47"/>
      <c r="Z23" s="47"/>
      <c r="AA23" s="47"/>
      <c r="AB23" s="47"/>
      <c r="AC23" s="47"/>
      <c r="AD23" s="47"/>
      <c r="AE23" s="47"/>
      <c r="AF23" s="47"/>
      <c r="AG23" s="47"/>
      <c r="AH23" s="47"/>
      <c r="AI23" s="47"/>
      <c r="AJ23" s="35"/>
      <c r="AK23" s="47"/>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row>
    <row r="24" spans="1:93" ht="15" customHeight="1">
      <c r="A24" s="207" t="s">
        <v>407</v>
      </c>
      <c r="B24" s="207"/>
      <c r="C24" s="207"/>
      <c r="D24" s="207"/>
      <c r="E24" s="207"/>
      <c r="F24" s="207"/>
      <c r="G24" s="207"/>
      <c r="H24" s="207"/>
      <c r="I24" s="207"/>
      <c r="J24" s="203"/>
      <c r="K24" s="203"/>
      <c r="L24" s="203"/>
      <c r="M24" s="203"/>
      <c r="N24" s="203"/>
      <c r="O24" s="203"/>
      <c r="P24" s="203"/>
      <c r="Q24" s="207" t="s">
        <v>409</v>
      </c>
      <c r="R24" s="207"/>
      <c r="S24" s="207"/>
      <c r="T24" s="207"/>
      <c r="U24" s="207"/>
      <c r="V24" s="207"/>
      <c r="W24" s="207"/>
      <c r="X24" s="207"/>
      <c r="Y24" s="207"/>
      <c r="Z24" s="207"/>
      <c r="AA24" s="207"/>
      <c r="AB24" s="207"/>
      <c r="AC24" s="203"/>
      <c r="AD24" s="203"/>
      <c r="AE24" s="203"/>
      <c r="AF24" s="203"/>
      <c r="AG24" s="203"/>
      <c r="AH24" s="203"/>
      <c r="AI24" s="203"/>
      <c r="AJ24" s="207" t="s">
        <v>477</v>
      </c>
      <c r="AK24" s="207"/>
      <c r="AL24" s="207"/>
      <c r="AM24" s="207"/>
      <c r="AN24" s="207"/>
      <c r="AO24" s="207"/>
      <c r="AP24" s="207"/>
      <c r="AQ24" s="207"/>
      <c r="AR24" s="207"/>
      <c r="AS24" s="207"/>
      <c r="AT24" s="207"/>
      <c r="AU24" s="207"/>
      <c r="AV24" s="205"/>
      <c r="AW24" s="205"/>
      <c r="AX24" s="205"/>
      <c r="AY24" s="205"/>
      <c r="AZ24" s="205"/>
      <c r="BA24" s="205"/>
      <c r="BB24" s="205"/>
      <c r="BC24" s="207" t="s">
        <v>481</v>
      </c>
      <c r="BD24" s="207"/>
      <c r="BE24" s="207"/>
      <c r="BF24" s="207"/>
      <c r="BG24" s="207"/>
      <c r="BH24" s="207"/>
      <c r="BI24" s="207"/>
      <c r="BJ24" s="207"/>
      <c r="BK24" s="207"/>
      <c r="BL24" s="207"/>
      <c r="BM24" s="207"/>
      <c r="BN24" s="207"/>
      <c r="BO24" s="205"/>
      <c r="BP24" s="205"/>
      <c r="BQ24" s="205"/>
      <c r="BR24" s="205"/>
      <c r="BS24" s="205"/>
      <c r="BT24" s="205"/>
      <c r="BU24" s="205"/>
      <c r="BV24" s="207" t="s">
        <v>411</v>
      </c>
      <c r="BW24" s="207"/>
      <c r="BX24" s="207"/>
      <c r="BY24" s="207"/>
      <c r="BZ24" s="207"/>
      <c r="CA24" s="207"/>
      <c r="CB24" s="207"/>
      <c r="CC24" s="207"/>
      <c r="CD24" s="207"/>
      <c r="CE24" s="207"/>
      <c r="CF24" s="207"/>
      <c r="CG24" s="207"/>
      <c r="CH24" s="203"/>
      <c r="CI24" s="203"/>
      <c r="CJ24" s="203"/>
      <c r="CK24" s="203"/>
      <c r="CL24" s="203"/>
      <c r="CM24" s="203"/>
      <c r="CN24" s="203"/>
      <c r="CO24" s="50"/>
    </row>
    <row r="25" spans="1:93" ht="15" customHeight="1">
      <c r="A25" s="207"/>
      <c r="B25" s="207"/>
      <c r="C25" s="207"/>
      <c r="D25" s="207"/>
      <c r="E25" s="207"/>
      <c r="F25" s="207"/>
      <c r="G25" s="207"/>
      <c r="H25" s="207"/>
      <c r="I25" s="207"/>
      <c r="J25" s="204"/>
      <c r="K25" s="204"/>
      <c r="L25" s="204"/>
      <c r="M25" s="204"/>
      <c r="N25" s="204"/>
      <c r="O25" s="204"/>
      <c r="P25" s="204"/>
      <c r="Q25" s="207"/>
      <c r="R25" s="207"/>
      <c r="S25" s="207"/>
      <c r="T25" s="207"/>
      <c r="U25" s="207"/>
      <c r="V25" s="207"/>
      <c r="W25" s="207"/>
      <c r="X25" s="207"/>
      <c r="Y25" s="207"/>
      <c r="Z25" s="207"/>
      <c r="AA25" s="207"/>
      <c r="AB25" s="207"/>
      <c r="AC25" s="204"/>
      <c r="AD25" s="204"/>
      <c r="AE25" s="204"/>
      <c r="AF25" s="204"/>
      <c r="AG25" s="204"/>
      <c r="AH25" s="204"/>
      <c r="AI25" s="204"/>
      <c r="AJ25" s="207"/>
      <c r="AK25" s="207"/>
      <c r="AL25" s="207"/>
      <c r="AM25" s="207"/>
      <c r="AN25" s="207"/>
      <c r="AO25" s="207"/>
      <c r="AP25" s="207"/>
      <c r="AQ25" s="207"/>
      <c r="AR25" s="207"/>
      <c r="AS25" s="207"/>
      <c r="AT25" s="207"/>
      <c r="AU25" s="207"/>
      <c r="AV25" s="206"/>
      <c r="AW25" s="206"/>
      <c r="AX25" s="206"/>
      <c r="AY25" s="206"/>
      <c r="AZ25" s="206"/>
      <c r="BA25" s="206"/>
      <c r="BB25" s="206"/>
      <c r="BC25" s="207"/>
      <c r="BD25" s="207"/>
      <c r="BE25" s="207"/>
      <c r="BF25" s="207"/>
      <c r="BG25" s="207"/>
      <c r="BH25" s="207"/>
      <c r="BI25" s="207"/>
      <c r="BJ25" s="207"/>
      <c r="BK25" s="207"/>
      <c r="BL25" s="207"/>
      <c r="BM25" s="207"/>
      <c r="BN25" s="207"/>
      <c r="BO25" s="206"/>
      <c r="BP25" s="206"/>
      <c r="BQ25" s="206"/>
      <c r="BR25" s="206"/>
      <c r="BS25" s="206"/>
      <c r="BT25" s="206"/>
      <c r="BU25" s="206"/>
      <c r="BV25" s="207"/>
      <c r="BW25" s="207"/>
      <c r="BX25" s="207"/>
      <c r="BY25" s="207"/>
      <c r="BZ25" s="207"/>
      <c r="CA25" s="207"/>
      <c r="CB25" s="207"/>
      <c r="CC25" s="207"/>
      <c r="CD25" s="207"/>
      <c r="CE25" s="207"/>
      <c r="CF25" s="207"/>
      <c r="CG25" s="207"/>
      <c r="CH25" s="204"/>
      <c r="CI25" s="204"/>
      <c r="CJ25" s="204"/>
      <c r="CK25" s="204"/>
      <c r="CL25" s="204"/>
      <c r="CM25" s="204"/>
      <c r="CN25" s="204"/>
      <c r="CO25" s="50"/>
    </row>
    <row r="26" spans="1:93" ht="15" customHeight="1">
      <c r="A26" s="38"/>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row>
    <row r="27" spans="1:93" ht="15" customHeight="1">
      <c r="A27" s="207" t="s">
        <v>484</v>
      </c>
      <c r="B27" s="207"/>
      <c r="C27" s="207"/>
      <c r="D27" s="207"/>
      <c r="E27" s="207"/>
      <c r="F27" s="207"/>
      <c r="G27" s="207"/>
      <c r="H27" s="207"/>
      <c r="I27" s="207"/>
      <c r="J27" s="205"/>
      <c r="K27" s="205"/>
      <c r="L27" s="205"/>
      <c r="M27" s="205"/>
      <c r="N27" s="205"/>
      <c r="O27" s="205"/>
      <c r="P27" s="205"/>
      <c r="Q27" s="39"/>
      <c r="R27" s="39"/>
      <c r="S27" s="39"/>
      <c r="T27" s="186" t="s">
        <v>485</v>
      </c>
      <c r="U27" s="186"/>
      <c r="V27" s="186"/>
      <c r="W27" s="186"/>
      <c r="X27" s="186"/>
      <c r="Y27" s="186"/>
      <c r="Z27" s="186"/>
      <c r="AA27" s="186"/>
      <c r="AB27" s="186"/>
      <c r="AC27" s="186"/>
      <c r="AD27" s="186"/>
      <c r="AE27" s="186"/>
      <c r="AF27" s="210" t="s">
        <v>483</v>
      </c>
      <c r="AG27" s="217"/>
      <c r="AH27" s="186" t="s">
        <v>487</v>
      </c>
      <c r="AI27" s="186"/>
      <c r="AJ27" s="186"/>
      <c r="AK27" s="186"/>
      <c r="AL27" s="186"/>
      <c r="AM27" s="186"/>
      <c r="AN27" s="186"/>
      <c r="AO27" s="186"/>
      <c r="AP27" s="209" t="s">
        <v>486</v>
      </c>
      <c r="AQ27" s="209"/>
      <c r="AR27" s="186" t="s">
        <v>490</v>
      </c>
      <c r="AS27" s="186"/>
      <c r="AT27" s="186"/>
      <c r="AU27" s="186"/>
      <c r="AV27" s="186"/>
      <c r="AW27" s="186"/>
      <c r="AX27" s="186"/>
      <c r="AY27" s="186"/>
      <c r="AZ27" s="186"/>
      <c r="BA27" s="186"/>
      <c r="BB27" s="186"/>
      <c r="BC27" s="186"/>
      <c r="BD27" s="186"/>
      <c r="BE27" s="186"/>
      <c r="BF27" s="186"/>
      <c r="BG27" s="210" t="s">
        <v>486</v>
      </c>
      <c r="BH27" s="210"/>
      <c r="BI27" s="211">
        <f>AV21-J27</f>
        <v>0</v>
      </c>
      <c r="BJ27" s="212"/>
      <c r="BK27" s="212"/>
      <c r="BL27" s="212"/>
      <c r="BM27" s="212"/>
      <c r="BN27" s="212"/>
      <c r="BO27" s="213"/>
      <c r="BP27" s="39"/>
      <c r="BQ27" s="39"/>
      <c r="BR27" s="208" t="s">
        <v>488</v>
      </c>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39"/>
    </row>
    <row r="28" spans="1:93" ht="15" customHeight="1">
      <c r="A28" s="207"/>
      <c r="B28" s="207"/>
      <c r="C28" s="207"/>
      <c r="D28" s="207"/>
      <c r="E28" s="207"/>
      <c r="F28" s="207"/>
      <c r="G28" s="207"/>
      <c r="H28" s="207"/>
      <c r="I28" s="207"/>
      <c r="J28" s="206"/>
      <c r="K28" s="206"/>
      <c r="L28" s="206"/>
      <c r="M28" s="206"/>
      <c r="N28" s="206"/>
      <c r="O28" s="206"/>
      <c r="P28" s="206"/>
      <c r="Q28" s="39"/>
      <c r="R28" s="39"/>
      <c r="S28" s="39"/>
      <c r="T28" s="186"/>
      <c r="U28" s="186"/>
      <c r="V28" s="186"/>
      <c r="W28" s="186"/>
      <c r="X28" s="186"/>
      <c r="Y28" s="186"/>
      <c r="Z28" s="186"/>
      <c r="AA28" s="186"/>
      <c r="AB28" s="186"/>
      <c r="AC28" s="186"/>
      <c r="AD28" s="186"/>
      <c r="AE28" s="186"/>
      <c r="AF28" s="217"/>
      <c r="AG28" s="217"/>
      <c r="AH28" s="186"/>
      <c r="AI28" s="186"/>
      <c r="AJ28" s="186"/>
      <c r="AK28" s="186"/>
      <c r="AL28" s="186"/>
      <c r="AM28" s="186"/>
      <c r="AN28" s="186"/>
      <c r="AO28" s="186"/>
      <c r="AP28" s="209"/>
      <c r="AQ28" s="209"/>
      <c r="AR28" s="186"/>
      <c r="AS28" s="186"/>
      <c r="AT28" s="186"/>
      <c r="AU28" s="186"/>
      <c r="AV28" s="186"/>
      <c r="AW28" s="186"/>
      <c r="AX28" s="186"/>
      <c r="AY28" s="186"/>
      <c r="AZ28" s="186"/>
      <c r="BA28" s="186"/>
      <c r="BB28" s="186"/>
      <c r="BC28" s="186"/>
      <c r="BD28" s="186"/>
      <c r="BE28" s="186"/>
      <c r="BF28" s="186"/>
      <c r="BG28" s="210"/>
      <c r="BH28" s="210"/>
      <c r="BI28" s="214"/>
      <c r="BJ28" s="215"/>
      <c r="BK28" s="215"/>
      <c r="BL28" s="215"/>
      <c r="BM28" s="215"/>
      <c r="BN28" s="215"/>
      <c r="BO28" s="216"/>
      <c r="BP28" s="39"/>
      <c r="BQ28" s="39"/>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39"/>
    </row>
    <row r="29" spans="1:93" ht="15" customHeight="1">
      <c r="A29" s="38"/>
      <c r="B29" s="39"/>
      <c r="C29" s="39"/>
      <c r="D29" s="39"/>
      <c r="E29" s="39"/>
      <c r="F29" s="39"/>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row>
    <row r="30" spans="1:93" ht="15" customHeight="1">
      <c r="A30" s="38"/>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row>
  </sheetData>
  <sheetProtection algorithmName="SHA-512" hashValue="/+IoP+pRB0F/mQ99K8mie3EWwd4kqIgl1dypVvcTZbVFM76cNdcQK050vyUcf7JAotqzKI6wmy4yVqeB/YqYtQ==" saltValue="t8uIgu7Sd5OHOBc3Dtr7wQ==" spinCount="100000" sheet="1" objects="1" scenarios="1"/>
  <mergeCells count="153">
    <mergeCell ref="BR27:CN28"/>
    <mergeCell ref="T27:AE28"/>
    <mergeCell ref="AH27:AO28"/>
    <mergeCell ref="AP27:AQ28"/>
    <mergeCell ref="AR27:BF28"/>
    <mergeCell ref="BG27:BH28"/>
    <mergeCell ref="BI27:BO28"/>
    <mergeCell ref="A27:I28"/>
    <mergeCell ref="J27:P28"/>
    <mergeCell ref="AF27:AG28"/>
    <mergeCell ref="AV18:AZ18"/>
    <mergeCell ref="AV17:AZ17"/>
    <mergeCell ref="CH21:CN22"/>
    <mergeCell ref="J24:P25"/>
    <mergeCell ref="AC24:AI25"/>
    <mergeCell ref="AV24:BB25"/>
    <mergeCell ref="BO24:BU25"/>
    <mergeCell ref="CH24:CN25"/>
    <mergeCell ref="A21:I22"/>
    <mergeCell ref="A24:I25"/>
    <mergeCell ref="Q21:AB22"/>
    <mergeCell ref="Q24:AB25"/>
    <mergeCell ref="AJ24:AU25"/>
    <mergeCell ref="AJ21:AU22"/>
    <mergeCell ref="BC21:BN22"/>
    <mergeCell ref="BC24:BN25"/>
    <mergeCell ref="BV21:CG22"/>
    <mergeCell ref="BV24:CG25"/>
    <mergeCell ref="J21:P22"/>
    <mergeCell ref="AC21:AI22"/>
    <mergeCell ref="AV21:BB22"/>
    <mergeCell ref="BO21:BU22"/>
    <mergeCell ref="BN17:BR17"/>
    <mergeCell ref="M19:Q19"/>
    <mergeCell ref="BH17:BL17"/>
    <mergeCell ref="CJ17:CO17"/>
    <mergeCell ref="BB18:BF18"/>
    <mergeCell ref="BH18:BL18"/>
    <mergeCell ref="BN18:BR18"/>
    <mergeCell ref="BT18:BZ18"/>
    <mergeCell ref="CB18:CH18"/>
    <mergeCell ref="CJ18:CO18"/>
    <mergeCell ref="BB17:BF17"/>
    <mergeCell ref="BT17:BZ17"/>
    <mergeCell ref="CB17:CH17"/>
    <mergeCell ref="BH14:BL14"/>
    <mergeCell ref="CJ15:CO15"/>
    <mergeCell ref="BB16:BF16"/>
    <mergeCell ref="BT16:BZ16"/>
    <mergeCell ref="CB16:CH16"/>
    <mergeCell ref="CJ16:CO16"/>
    <mergeCell ref="BN13:BR13"/>
    <mergeCell ref="AV15:AZ15"/>
    <mergeCell ref="BN15:BR15"/>
    <mergeCell ref="BN16:BR16"/>
    <mergeCell ref="BH15:BL15"/>
    <mergeCell ref="BH16:BL16"/>
    <mergeCell ref="S19:V19"/>
    <mergeCell ref="X19:AB19"/>
    <mergeCell ref="AD19:AH19"/>
    <mergeCell ref="E7:AW7"/>
    <mergeCell ref="CJ12:CO12"/>
    <mergeCell ref="CB12:CH12"/>
    <mergeCell ref="BT12:BY12"/>
    <mergeCell ref="A14:E14"/>
    <mergeCell ref="X14:AB14"/>
    <mergeCell ref="AD14:AH14"/>
    <mergeCell ref="AJ14:AN14"/>
    <mergeCell ref="AP14:AT14"/>
    <mergeCell ref="AV14:AZ14"/>
    <mergeCell ref="BB12:BF12"/>
    <mergeCell ref="AV12:AZ12"/>
    <mergeCell ref="X12:AB12"/>
    <mergeCell ref="S12:V12"/>
    <mergeCell ref="G14:K14"/>
    <mergeCell ref="M14:Q14"/>
    <mergeCell ref="S14:V14"/>
    <mergeCell ref="M12:Q12"/>
    <mergeCell ref="AJ12:AN12"/>
    <mergeCell ref="AD12:AH12"/>
    <mergeCell ref="A12:E12"/>
    <mergeCell ref="A1:CO1"/>
    <mergeCell ref="A2:CO2"/>
    <mergeCell ref="A13:E13"/>
    <mergeCell ref="G13:K13"/>
    <mergeCell ref="M13:Q13"/>
    <mergeCell ref="S13:V13"/>
    <mergeCell ref="X13:AB13"/>
    <mergeCell ref="CJ6:CO6"/>
    <mergeCell ref="AD13:AH13"/>
    <mergeCell ref="AJ13:AN13"/>
    <mergeCell ref="AP13:AT13"/>
    <mergeCell ref="AV13:AZ13"/>
    <mergeCell ref="BB13:BF13"/>
    <mergeCell ref="BT13:BZ13"/>
    <mergeCell ref="CB13:CH13"/>
    <mergeCell ref="CJ13:CO13"/>
    <mergeCell ref="H8:AA8"/>
    <mergeCell ref="H6:AQ6"/>
    <mergeCell ref="O5:Z5"/>
    <mergeCell ref="AP12:AT12"/>
    <mergeCell ref="BA6:CB6"/>
    <mergeCell ref="BE8:CO8"/>
    <mergeCell ref="CC7:CF7"/>
    <mergeCell ref="BR7:BU7"/>
    <mergeCell ref="CL7:CO7"/>
    <mergeCell ref="A16:E16"/>
    <mergeCell ref="G16:K16"/>
    <mergeCell ref="M16:Q16"/>
    <mergeCell ref="S16:V16"/>
    <mergeCell ref="X16:AB16"/>
    <mergeCell ref="AD16:AH16"/>
    <mergeCell ref="AJ16:AN16"/>
    <mergeCell ref="AP16:AT16"/>
    <mergeCell ref="AV16:AZ16"/>
    <mergeCell ref="G12:K12"/>
    <mergeCell ref="AI8:AQ8"/>
    <mergeCell ref="CJ14:CO14"/>
    <mergeCell ref="CB14:CH14"/>
    <mergeCell ref="BB15:BF15"/>
    <mergeCell ref="BT15:BZ15"/>
    <mergeCell ref="BB14:BF14"/>
    <mergeCell ref="BT14:BZ14"/>
    <mergeCell ref="CB15:CH15"/>
    <mergeCell ref="BC7:BK7"/>
    <mergeCell ref="BN14:BR14"/>
    <mergeCell ref="BN12:BR12"/>
    <mergeCell ref="BH12:BL12"/>
    <mergeCell ref="BH13:BL13"/>
    <mergeCell ref="A18:E18"/>
    <mergeCell ref="G18:K18"/>
    <mergeCell ref="M18:Q18"/>
    <mergeCell ref="S18:V18"/>
    <mergeCell ref="X18:AB18"/>
    <mergeCell ref="AD18:AH18"/>
    <mergeCell ref="AJ18:AN18"/>
    <mergeCell ref="AP18:AT18"/>
    <mergeCell ref="A15:E15"/>
    <mergeCell ref="G15:K15"/>
    <mergeCell ref="M15:Q15"/>
    <mergeCell ref="S15:V15"/>
    <mergeCell ref="X15:AB15"/>
    <mergeCell ref="AD15:AH15"/>
    <mergeCell ref="AJ15:AN15"/>
    <mergeCell ref="AP15:AT15"/>
    <mergeCell ref="A17:E17"/>
    <mergeCell ref="G17:K17"/>
    <mergeCell ref="M17:Q17"/>
    <mergeCell ref="S17:V17"/>
    <mergeCell ref="X17:AB17"/>
    <mergeCell ref="AD17:AH17"/>
    <mergeCell ref="AJ17:AN17"/>
    <mergeCell ref="AP17:AT17"/>
  </mergeCells>
  <conditionalFormatting sqref="BI27:BO28">
    <cfRule type="expression" dxfId="31" priority="1">
      <formula>$BI$27&gt;0</formula>
    </cfRule>
  </conditionalFormatting>
  <conditionalFormatting sqref="BR27:CN28">
    <cfRule type="expression" dxfId="30" priority="2">
      <formula>$BI$27&gt;44</formula>
    </cfRule>
  </conditionalFormatting>
  <pageMargins left="0.25" right="0.25" top="0.75" bottom="0.75" header="0.3" footer="0.3"/>
  <pageSetup scale="85" fitToHeight="0" orientation="landscape" r:id="rId1"/>
  <headerFooter>
    <oddFooter>&amp;R&amp;G</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546" id="{F3B819CE-BA82-4F04-90CB-6587866460FD}">
            <xm:f>'Prod Csg Aff'!$I$9:$L$9="Yes - 2 Tapers"</xm:f>
            <x14:dxf>
              <border>
                <bottom style="thin">
                  <color auto="1"/>
                </bottom>
                <vertical/>
                <horizontal/>
              </border>
            </x14:dxf>
          </x14:cfRule>
          <xm:sqref>M18:Q18 S18:V18 X18:AB18 AD18:AH18</xm:sqref>
        </x14:conditionalFormatting>
        <x14:conditionalFormatting xmlns:xm="http://schemas.microsoft.com/office/excel/2006/main">
          <x14:cfRule type="expression" priority="542" id="{70B29A34-618C-4CE1-8ACD-466FB016C8FD}">
            <xm:f>'Prod Csg Aff'!$I$9:$Q$9="Yes - 3 Tapers"</xm:f>
            <x14:dxf>
              <border>
                <bottom style="thin">
                  <color auto="1"/>
                </bottom>
              </border>
            </x14:dxf>
          </x14:cfRule>
          <xm:sqref>M18:Q19 S18:V19 X18:AB19 AD18:AH19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'Office Use'!$E$4:$E$18</xm:f>
          </x14:formula1>
          <xm:sqref>BC7</xm:sqref>
        </x14:dataValidation>
        <x14:dataValidation type="list" allowBlank="1" showInputMessage="1" showErrorMessage="1">
          <x14:formula1>
            <xm:f>'Office Use'!$L$3:$L$282</xm:f>
          </x14:formula1>
          <xm:sqref>E7:AW7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H34"/>
  <sheetViews>
    <sheetView showGridLines="0" tabSelected="1" topLeftCell="A16" zoomScaleNormal="100" workbookViewId="0">
      <selection activeCell="L5" sqref="L5:T5"/>
    </sheetView>
  </sheetViews>
  <sheetFormatPr defaultColWidth="9.140625" defaultRowHeight="12.75"/>
  <cols>
    <col min="1"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2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21">
      <c r="A2" s="230" t="s">
        <v>44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6"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5" customHeight="1">
      <c r="A4" s="6" t="s">
        <v>9</v>
      </c>
      <c r="B4" s="4"/>
      <c r="C4" s="4"/>
      <c r="D4" s="4"/>
      <c r="E4" s="4"/>
      <c r="F4" s="4"/>
      <c r="G4" s="3"/>
      <c r="H4" s="231" t="str">
        <f>IF('Well Summary'!J21="","",'Well Summary'!J21)</f>
        <v/>
      </c>
      <c r="I4" s="231"/>
      <c r="J4" s="231"/>
      <c r="K4" s="231"/>
      <c r="L4" s="231"/>
      <c r="M4" s="231"/>
      <c r="N4" s="231"/>
      <c r="O4" s="231"/>
      <c r="P4" s="231"/>
      <c r="Q4" s="231"/>
      <c r="R4" s="231"/>
      <c r="S4" s="231"/>
      <c r="T4" s="231"/>
      <c r="U4" s="3"/>
      <c r="V4" s="3"/>
      <c r="W4" s="3"/>
      <c r="X4" s="3"/>
      <c r="Y4" s="3"/>
      <c r="Z4" s="3"/>
      <c r="AA4" s="3"/>
      <c r="AB4" s="3"/>
      <c r="AC4" s="3"/>
      <c r="AD4" s="3"/>
      <c r="AE4" s="3"/>
      <c r="AF4" s="3"/>
      <c r="AG4" s="3"/>
      <c r="AH4" s="3"/>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row>
    <row r="5" spans="1:60" ht="21" customHeight="1">
      <c r="A5" s="6" t="s">
        <v>10</v>
      </c>
      <c r="B5" s="4"/>
      <c r="C5" s="4"/>
      <c r="D5" s="4"/>
      <c r="E5" s="4"/>
      <c r="F5" s="4"/>
      <c r="G5" s="4"/>
      <c r="H5" s="4"/>
      <c r="I5" s="4"/>
      <c r="J5" s="4"/>
      <c r="K5" s="4"/>
      <c r="L5" s="95"/>
      <c r="M5" s="95"/>
      <c r="N5" s="95"/>
      <c r="O5" s="95"/>
      <c r="P5" s="95"/>
      <c r="Q5" s="95"/>
      <c r="R5" s="95"/>
      <c r="S5" s="95"/>
      <c r="T5" s="95"/>
      <c r="U5" s="4"/>
      <c r="V5" s="4"/>
      <c r="W5" s="4"/>
      <c r="X5" s="4"/>
      <c r="Y5" s="4"/>
      <c r="Z5" s="4"/>
      <c r="AA5" s="4"/>
      <c r="AB5" s="4"/>
      <c r="AC5" s="4"/>
      <c r="AD5" s="4"/>
      <c r="AE5" s="4"/>
      <c r="AF5" s="5"/>
      <c r="AG5" s="5"/>
      <c r="AH5" s="96" t="s">
        <v>11</v>
      </c>
      <c r="AI5" s="96"/>
      <c r="AJ5" s="96"/>
      <c r="AK5" s="96"/>
      <c r="AL5" s="96"/>
      <c r="AM5" s="96"/>
      <c r="AN5" s="96"/>
      <c r="AO5" s="96"/>
      <c r="AP5" s="96"/>
      <c r="AQ5" s="96"/>
      <c r="AR5" s="96"/>
      <c r="AS5" s="96"/>
      <c r="AT5" s="96"/>
      <c r="AU5" s="96"/>
      <c r="AV5" s="96"/>
      <c r="AW5" s="97" t="str">
        <f>IF('Well Summary'!O5="","",'Well Summary'!O5)</f>
        <v/>
      </c>
      <c r="AX5" s="99"/>
      <c r="AY5" s="99"/>
      <c r="AZ5" s="99"/>
      <c r="BA5" s="99"/>
      <c r="BB5" s="99"/>
      <c r="BC5" s="99"/>
      <c r="BD5" s="99"/>
      <c r="BE5" s="99"/>
      <c r="BF5" s="99"/>
      <c r="BG5" s="99"/>
      <c r="BH5" s="99"/>
    </row>
    <row r="6" spans="1:60" ht="3" customHeight="1">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row>
    <row r="7" spans="1:60" ht="21" customHeight="1">
      <c r="A7" s="6" t="s">
        <v>12</v>
      </c>
      <c r="B7" s="6"/>
      <c r="C7" s="6"/>
      <c r="D7" s="6"/>
      <c r="E7" s="6"/>
      <c r="F7" s="99" t="str">
        <f>IF('Well Summary'!H6="","",'Well Summary'!H6)</f>
        <v/>
      </c>
      <c r="G7" s="99"/>
      <c r="H7" s="99"/>
      <c r="I7" s="99"/>
      <c r="J7" s="99"/>
      <c r="K7" s="99"/>
      <c r="L7" s="99"/>
      <c r="M7" s="99"/>
      <c r="N7" s="99"/>
      <c r="O7" s="99"/>
      <c r="P7" s="99"/>
      <c r="Q7" s="99"/>
      <c r="R7" s="99"/>
      <c r="S7" s="99"/>
      <c r="T7" s="99"/>
      <c r="U7" s="99"/>
      <c r="V7" s="99"/>
      <c r="W7" s="99"/>
      <c r="X7" s="99"/>
      <c r="Y7" s="6"/>
      <c r="Z7" s="6"/>
      <c r="AA7" s="6"/>
      <c r="AB7" s="6"/>
      <c r="AC7" s="6"/>
      <c r="AD7" s="31" t="s">
        <v>13</v>
      </c>
      <c r="AE7" s="99" t="str">
        <f>IF('Well Summary'!BA6="","",'Well Summary'!BA6)</f>
        <v/>
      </c>
      <c r="AF7" s="99"/>
      <c r="AG7" s="99"/>
      <c r="AH7" s="99"/>
      <c r="AI7" s="99"/>
      <c r="AJ7" s="99"/>
      <c r="AK7" s="99"/>
      <c r="AL7" s="99"/>
      <c r="AM7" s="99"/>
      <c r="AN7" s="99"/>
      <c r="AO7" s="99"/>
      <c r="AP7" s="99"/>
      <c r="AQ7" s="99"/>
      <c r="AR7" s="99"/>
      <c r="AS7" s="99"/>
      <c r="AT7" s="99"/>
      <c r="AU7" s="99"/>
      <c r="AV7" s="99"/>
      <c r="AW7" s="99"/>
      <c r="AX7" s="99"/>
      <c r="AY7" s="6"/>
      <c r="AZ7" s="6"/>
      <c r="BA7" s="6"/>
      <c r="BB7" s="6"/>
      <c r="BC7" s="31" t="s">
        <v>405</v>
      </c>
      <c r="BD7" s="99" t="str">
        <f>IF('Well Summary'!CJ6="","",'Well Summary'!CJ6)</f>
        <v/>
      </c>
      <c r="BE7" s="99"/>
      <c r="BF7" s="99"/>
      <c r="BG7" s="99"/>
      <c r="BH7" s="99"/>
    </row>
    <row r="8" spans="1:60" ht="21" customHeight="1">
      <c r="A8" s="6" t="s">
        <v>1</v>
      </c>
      <c r="B8" s="6"/>
      <c r="C8" s="6"/>
      <c r="D8" s="99" t="str">
        <f>IF('Well Summary'!E7="","",'Well Summary'!E7)</f>
        <v/>
      </c>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100" t="s">
        <v>0</v>
      </c>
      <c r="AG8" s="100"/>
      <c r="AH8" s="100"/>
      <c r="AI8" s="100"/>
      <c r="AJ8" s="101" t="str">
        <f>IF('Well Summary'!BC7="","",'Well Summary'!BC7)</f>
        <v/>
      </c>
      <c r="AK8" s="101"/>
      <c r="AL8" s="101"/>
      <c r="AM8" s="101"/>
      <c r="AN8" s="101"/>
      <c r="AO8" s="101"/>
      <c r="AP8" s="101"/>
      <c r="AQ8" s="100" t="s">
        <v>81</v>
      </c>
      <c r="AR8" s="100"/>
      <c r="AS8" s="100"/>
      <c r="AT8" s="102" t="str">
        <f>IF('Well Summary'!BR7="","",'Well Summary'!BR7)</f>
        <v/>
      </c>
      <c r="AU8" s="102"/>
      <c r="AV8" s="102"/>
      <c r="AW8" s="100" t="s">
        <v>82</v>
      </c>
      <c r="AX8" s="100"/>
      <c r="AY8" s="96"/>
      <c r="AZ8" s="103" t="str">
        <f>IF('Well Summary'!CC7="","",'Well Summary'!CC7)</f>
        <v/>
      </c>
      <c r="BA8" s="103"/>
      <c r="BB8" s="103"/>
      <c r="BC8" s="96" t="s">
        <v>83</v>
      </c>
      <c r="BD8" s="96"/>
      <c r="BE8" s="96"/>
      <c r="BF8" s="102" t="str">
        <f>IF('Well Summary'!CL7="","",'Well Summary'!CL7)</f>
        <v/>
      </c>
      <c r="BG8" s="102"/>
      <c r="BH8" s="102"/>
    </row>
    <row r="9" spans="1:60" ht="21" customHeight="1">
      <c r="A9" s="6"/>
      <c r="B9" s="78" t="s">
        <v>475</v>
      </c>
      <c r="C9" s="6"/>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31"/>
      <c r="AG9" s="31"/>
      <c r="AH9" s="31"/>
      <c r="AI9" s="31"/>
      <c r="AJ9" s="66"/>
      <c r="AK9" s="66"/>
      <c r="AL9" s="66"/>
      <c r="AM9" s="55"/>
      <c r="AN9" s="55"/>
      <c r="AO9" s="55"/>
      <c r="AP9" s="55"/>
      <c r="AQ9" s="31"/>
      <c r="AR9" s="31"/>
      <c r="AS9" s="31"/>
      <c r="AT9" s="76"/>
      <c r="AU9" s="76"/>
      <c r="AV9" s="76"/>
      <c r="AW9" s="31"/>
      <c r="AX9" s="31"/>
      <c r="AY9" s="31"/>
      <c r="AZ9" s="76"/>
      <c r="BA9" s="76"/>
      <c r="BB9" s="76"/>
      <c r="BC9" s="31"/>
      <c r="BD9" s="31"/>
      <c r="BE9" s="31"/>
      <c r="BF9" s="77"/>
      <c r="BG9" s="77"/>
      <c r="BH9" s="77"/>
    </row>
    <row r="10" spans="1:60" s="7" customFormat="1" ht="42" customHeight="1">
      <c r="A10" s="228" t="s">
        <v>431</v>
      </c>
      <c r="B10" s="228"/>
      <c r="C10" s="228"/>
      <c r="D10" s="228"/>
      <c r="E10" s="51"/>
      <c r="F10" s="228" t="s">
        <v>428</v>
      </c>
      <c r="G10" s="228"/>
      <c r="H10" s="228"/>
      <c r="I10" s="228"/>
      <c r="J10" s="228"/>
      <c r="K10" s="39"/>
      <c r="L10" s="228" t="s">
        <v>432</v>
      </c>
      <c r="M10" s="228"/>
      <c r="N10" s="228"/>
      <c r="O10" s="228"/>
      <c r="P10" s="228"/>
      <c r="Q10" s="39"/>
      <c r="R10" s="228" t="s">
        <v>433</v>
      </c>
      <c r="S10" s="228"/>
      <c r="T10" s="228"/>
      <c r="U10" s="228"/>
      <c r="V10" s="51"/>
      <c r="W10" s="228" t="s">
        <v>434</v>
      </c>
      <c r="X10" s="228"/>
      <c r="Y10" s="228"/>
      <c r="Z10" s="228"/>
      <c r="AA10" s="228"/>
      <c r="AB10" s="228"/>
      <c r="AC10" s="228"/>
      <c r="AD10" s="228"/>
      <c r="AE10" s="228"/>
      <c r="AF10" s="39"/>
      <c r="AG10" s="228" t="s">
        <v>435</v>
      </c>
      <c r="AH10" s="228"/>
      <c r="AI10" s="228"/>
      <c r="AJ10" s="228"/>
      <c r="AK10" s="228"/>
      <c r="AL10" s="228"/>
      <c r="AM10" s="39"/>
      <c r="AN10" s="228" t="s">
        <v>436</v>
      </c>
      <c r="AO10" s="228"/>
      <c r="AP10" s="228"/>
      <c r="AQ10" s="228"/>
      <c r="AR10" s="39"/>
      <c r="AS10" s="238" t="s">
        <v>437</v>
      </c>
      <c r="AT10" s="238"/>
      <c r="AU10" s="238"/>
      <c r="AV10" s="238"/>
      <c r="AW10" s="238"/>
      <c r="AX10" s="39"/>
      <c r="AY10" s="238" t="s">
        <v>438</v>
      </c>
      <c r="AZ10" s="238"/>
      <c r="BA10" s="238"/>
      <c r="BB10" s="238"/>
      <c r="BC10" s="238"/>
      <c r="BD10" s="39"/>
      <c r="BE10" s="228" t="s">
        <v>439</v>
      </c>
      <c r="BF10" s="228"/>
      <c r="BG10" s="228"/>
      <c r="BH10" s="228"/>
    </row>
    <row r="11" spans="1:60" ht="25.5" customHeight="1">
      <c r="A11" s="104"/>
      <c r="B11" s="104"/>
      <c r="C11" s="104"/>
      <c r="D11" s="104"/>
      <c r="E11" s="22"/>
      <c r="F11" s="233"/>
      <c r="G11" s="233"/>
      <c r="H11" s="233"/>
      <c r="I11" s="233"/>
      <c r="J11" s="233"/>
      <c r="K11" s="23"/>
      <c r="L11" s="233"/>
      <c r="M11" s="233"/>
      <c r="N11" s="233"/>
      <c r="O11" s="233"/>
      <c r="P11" s="233"/>
      <c r="Q11" s="22"/>
      <c r="R11" s="104"/>
      <c r="S11" s="104"/>
      <c r="T11" s="104"/>
      <c r="U11" s="104"/>
      <c r="V11" s="52"/>
      <c r="W11" s="232"/>
      <c r="X11" s="232"/>
      <c r="Y11" s="232"/>
      <c r="Z11" s="232"/>
      <c r="AA11" s="232"/>
      <c r="AB11" s="232"/>
      <c r="AC11" s="232"/>
      <c r="AD11" s="232"/>
      <c r="AE11" s="232"/>
      <c r="AF11" s="22"/>
      <c r="AG11" s="232"/>
      <c r="AH11" s="232"/>
      <c r="AI11" s="232"/>
      <c r="AJ11" s="232"/>
      <c r="AK11" s="232"/>
      <c r="AL11" s="232"/>
      <c r="AM11" s="22"/>
      <c r="AN11" s="104"/>
      <c r="AO11" s="104"/>
      <c r="AP11" s="104"/>
      <c r="AQ11" s="104"/>
      <c r="AR11" s="22"/>
      <c r="AS11" s="232"/>
      <c r="AT11" s="232"/>
      <c r="AU11" s="232"/>
      <c r="AV11" s="232"/>
      <c r="AW11" s="232"/>
      <c r="AX11" s="22"/>
      <c r="AY11" s="104"/>
      <c r="AZ11" s="104"/>
      <c r="BA11" s="104"/>
      <c r="BB11" s="104"/>
      <c r="BC11" s="104"/>
      <c r="BD11" s="22"/>
      <c r="BE11" s="104"/>
      <c r="BF11" s="104"/>
      <c r="BG11" s="104"/>
      <c r="BH11" s="104"/>
    </row>
    <row r="12" spans="1:60" ht="24" customHeight="1">
      <c r="A12" s="6" t="s">
        <v>14</v>
      </c>
      <c r="B12" s="6"/>
      <c r="C12" s="6"/>
      <c r="D12" s="6"/>
      <c r="E12" s="6"/>
      <c r="F12" s="6"/>
      <c r="G12" s="6"/>
      <c r="H12" s="6"/>
      <c r="I12" s="6"/>
      <c r="J12" s="6"/>
      <c r="K12" s="6"/>
      <c r="L12" s="6"/>
      <c r="M12" s="6"/>
      <c r="N12" s="229"/>
      <c r="O12" s="229"/>
      <c r="P12" s="229"/>
      <c r="Q12" s="229"/>
      <c r="R12" s="229"/>
      <c r="S12" s="229"/>
      <c r="T12" s="6"/>
      <c r="U12" s="6" t="s">
        <v>15</v>
      </c>
      <c r="V12" s="6"/>
      <c r="W12" s="6"/>
      <c r="X12" s="6"/>
      <c r="Y12" s="6"/>
      <c r="Z12" s="6"/>
      <c r="AA12" s="6"/>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row>
    <row r="13" spans="1:60" s="7" customFormat="1" ht="21" customHeight="1">
      <c r="A13" s="8"/>
      <c r="B13" s="8"/>
      <c r="C13" s="8"/>
      <c r="D13" s="8"/>
      <c r="E13" s="8"/>
      <c r="F13" s="8"/>
      <c r="G13" s="53" t="s">
        <v>16</v>
      </c>
      <c r="H13" s="233"/>
      <c r="I13" s="233"/>
      <c r="J13" s="233"/>
      <c r="K13" s="233"/>
      <c r="L13" s="233"/>
      <c r="M13" s="233"/>
      <c r="N13" s="233"/>
      <c r="O13" s="39" t="s">
        <v>17</v>
      </c>
      <c r="P13" s="39"/>
      <c r="Q13" s="39"/>
      <c r="R13" s="39"/>
      <c r="S13" s="39"/>
      <c r="T13" s="39"/>
      <c r="U13" s="39"/>
      <c r="V13" s="39"/>
      <c r="W13" s="53" t="s">
        <v>7</v>
      </c>
      <c r="X13" s="104"/>
      <c r="Y13" s="104"/>
      <c r="Z13" s="104"/>
      <c r="AA13" s="104"/>
      <c r="AB13" s="104"/>
      <c r="AC13" s="104"/>
      <c r="AD13" s="39" t="s">
        <v>18</v>
      </c>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6"/>
    </row>
    <row r="14" spans="1:60" ht="24" customHeight="1">
      <c r="A14" s="9" t="s">
        <v>19</v>
      </c>
      <c r="B14" s="10"/>
      <c r="C14" s="10"/>
      <c r="D14" s="10"/>
      <c r="E14" s="10"/>
      <c r="F14" s="10"/>
      <c r="G14" s="10"/>
      <c r="H14" s="10"/>
      <c r="I14" s="10"/>
      <c r="J14" s="10"/>
      <c r="K14" s="234"/>
      <c r="L14" s="234"/>
      <c r="M14" s="234"/>
      <c r="N14" s="234"/>
      <c r="O14" s="234"/>
      <c r="P14" s="234"/>
      <c r="Q14" s="234"/>
      <c r="R14" s="234"/>
      <c r="S14" s="234"/>
      <c r="T14" s="234"/>
      <c r="U14" s="234"/>
      <c r="V14" s="234"/>
      <c r="W14" s="234"/>
      <c r="X14" s="234"/>
      <c r="Y14" s="234"/>
      <c r="Z14" s="234"/>
      <c r="AA14" s="234"/>
      <c r="AB14" s="234"/>
      <c r="AC14" s="11"/>
      <c r="AD14" s="11"/>
      <c r="AE14" s="12" t="s">
        <v>20</v>
      </c>
      <c r="AF14" s="11"/>
      <c r="AG14" s="11"/>
      <c r="AH14" s="11"/>
      <c r="AI14" s="11"/>
      <c r="AJ14" s="11"/>
      <c r="AK14" s="11"/>
      <c r="AL14" s="11"/>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6"/>
    </row>
    <row r="15" spans="1:60" ht="21" customHeight="1">
      <c r="A15" s="6"/>
      <c r="B15" s="218"/>
      <c r="C15" s="218"/>
      <c r="D15" s="218"/>
      <c r="E15" s="218"/>
      <c r="F15" s="218"/>
      <c r="G15" s="6" t="s">
        <v>21</v>
      </c>
      <c r="H15" s="6"/>
      <c r="I15" s="6"/>
      <c r="J15" s="32"/>
      <c r="K15" s="219"/>
      <c r="L15" s="219"/>
      <c r="M15" s="219"/>
      <c r="N15" s="219"/>
      <c r="O15" s="219"/>
      <c r="P15" s="6" t="s">
        <v>22</v>
      </c>
      <c r="Q15" s="6"/>
      <c r="R15" s="32"/>
      <c r="S15" s="220"/>
      <c r="T15" s="220"/>
      <c r="U15" s="220"/>
      <c r="V15" s="220"/>
      <c r="W15" s="6" t="s">
        <v>376</v>
      </c>
      <c r="X15" s="6"/>
      <c r="Y15" s="6"/>
      <c r="Z15" s="6"/>
      <c r="AA15" s="32"/>
      <c r="AB15" s="32"/>
      <c r="AC15" s="32"/>
      <c r="AD15" s="32"/>
      <c r="AE15" s="218"/>
      <c r="AF15" s="218"/>
      <c r="AG15" s="218"/>
      <c r="AH15" s="218"/>
      <c r="AI15" s="218"/>
      <c r="AJ15" s="6" t="s">
        <v>21</v>
      </c>
      <c r="AK15" s="6"/>
      <c r="AL15" s="6"/>
      <c r="AM15" s="6"/>
      <c r="AN15" s="220"/>
      <c r="AO15" s="220"/>
      <c r="AP15" s="220"/>
      <c r="AQ15" s="220"/>
      <c r="AR15" s="220"/>
      <c r="AS15" s="6" t="s">
        <v>22</v>
      </c>
      <c r="AT15" s="6"/>
      <c r="AU15" s="6"/>
      <c r="AV15" s="220"/>
      <c r="AW15" s="220"/>
      <c r="AX15" s="220"/>
      <c r="AY15" s="220"/>
      <c r="AZ15" s="6" t="s">
        <v>376</v>
      </c>
      <c r="BA15" s="6"/>
      <c r="BB15" s="6"/>
      <c r="BC15" s="6"/>
      <c r="BD15" s="6"/>
      <c r="BE15" s="11"/>
      <c r="BF15" s="11"/>
      <c r="BG15" s="6"/>
      <c r="BH15" s="6"/>
    </row>
    <row r="16" spans="1:60" ht="24" customHeight="1">
      <c r="A16" s="9" t="s">
        <v>23</v>
      </c>
      <c r="B16" s="13"/>
      <c r="C16" s="13"/>
      <c r="D16" s="13"/>
      <c r="E16" s="13"/>
      <c r="F16" s="13"/>
      <c r="G16" s="6"/>
      <c r="H16" s="6"/>
      <c r="I16" s="6"/>
      <c r="J16" s="32"/>
      <c r="K16" s="234"/>
      <c r="L16" s="234"/>
      <c r="M16" s="234"/>
      <c r="N16" s="234"/>
      <c r="O16" s="234"/>
      <c r="P16" s="234"/>
      <c r="Q16" s="234"/>
      <c r="R16" s="234"/>
      <c r="S16" s="234"/>
      <c r="T16" s="234"/>
      <c r="U16" s="234"/>
      <c r="V16" s="234"/>
      <c r="W16" s="234"/>
      <c r="X16" s="234"/>
      <c r="Y16" s="234"/>
      <c r="Z16" s="234"/>
      <c r="AA16" s="234"/>
      <c r="AB16" s="234"/>
      <c r="AC16" s="32"/>
      <c r="AD16" s="32"/>
      <c r="AE16" s="12" t="s">
        <v>24</v>
      </c>
      <c r="AF16" s="13"/>
      <c r="AG16" s="13"/>
      <c r="AH16" s="13"/>
      <c r="AI16" s="13"/>
      <c r="AJ16" s="6"/>
      <c r="AK16" s="6"/>
      <c r="AL16" s="6"/>
      <c r="AM16" s="6"/>
      <c r="AN16" s="6"/>
      <c r="AO16" s="227"/>
      <c r="AP16" s="227"/>
      <c r="AQ16" s="227"/>
      <c r="AR16" s="227"/>
      <c r="AS16" s="227"/>
      <c r="AT16" s="227"/>
      <c r="AU16" s="227"/>
      <c r="AV16" s="227"/>
      <c r="AW16" s="227"/>
      <c r="AX16" s="227"/>
      <c r="AY16" s="227"/>
      <c r="AZ16" s="227"/>
      <c r="BA16" s="227"/>
      <c r="BB16" s="227"/>
      <c r="BC16" s="227"/>
      <c r="BD16" s="227"/>
      <c r="BE16" s="227"/>
      <c r="BF16" s="227"/>
      <c r="BG16" s="227"/>
      <c r="BH16" s="6"/>
    </row>
    <row r="17" spans="1:60" ht="21" customHeight="1">
      <c r="A17" s="6"/>
      <c r="B17" s="218"/>
      <c r="C17" s="218"/>
      <c r="D17" s="218"/>
      <c r="E17" s="218"/>
      <c r="F17" s="218"/>
      <c r="G17" s="6" t="s">
        <v>21</v>
      </c>
      <c r="H17" s="6"/>
      <c r="I17" s="6"/>
      <c r="J17" s="32"/>
      <c r="K17" s="219"/>
      <c r="L17" s="219"/>
      <c r="M17" s="219"/>
      <c r="N17" s="219"/>
      <c r="O17" s="219"/>
      <c r="P17" s="6" t="s">
        <v>22</v>
      </c>
      <c r="Q17" s="6"/>
      <c r="R17" s="32"/>
      <c r="S17" s="220"/>
      <c r="T17" s="220"/>
      <c r="U17" s="220"/>
      <c r="V17" s="220"/>
      <c r="W17" s="6" t="s">
        <v>376</v>
      </c>
      <c r="X17" s="6"/>
      <c r="Y17" s="6"/>
      <c r="Z17" s="6"/>
      <c r="AA17" s="32"/>
      <c r="AB17" s="32"/>
      <c r="AC17" s="32"/>
      <c r="AD17" s="32"/>
      <c r="AE17" s="218"/>
      <c r="AF17" s="218"/>
      <c r="AG17" s="218"/>
      <c r="AH17" s="218"/>
      <c r="AI17" s="218"/>
      <c r="AJ17" s="6" t="s">
        <v>21</v>
      </c>
      <c r="AK17" s="6"/>
      <c r="AL17" s="6"/>
      <c r="AM17" s="32"/>
      <c r="AN17" s="220"/>
      <c r="AO17" s="220"/>
      <c r="AP17" s="220"/>
      <c r="AQ17" s="220"/>
      <c r="AR17" s="220"/>
      <c r="AS17" s="6" t="s">
        <v>22</v>
      </c>
      <c r="AT17" s="6"/>
      <c r="AU17" s="32"/>
      <c r="AV17" s="220"/>
      <c r="AW17" s="220"/>
      <c r="AX17" s="220"/>
      <c r="AY17" s="220"/>
      <c r="AZ17" s="6" t="s">
        <v>376</v>
      </c>
      <c r="BA17" s="6"/>
      <c r="BB17" s="6"/>
      <c r="BC17" s="6"/>
      <c r="BD17" s="6"/>
      <c r="BE17" s="11"/>
      <c r="BF17" s="11"/>
      <c r="BG17" s="6"/>
      <c r="BH17" s="6"/>
    </row>
    <row r="18" spans="1:60" ht="24" customHeight="1">
      <c r="A18" s="14" t="s">
        <v>25</v>
      </c>
      <c r="B18" s="14"/>
      <c r="C18" s="14"/>
      <c r="D18" s="14"/>
      <c r="E18" s="14"/>
      <c r="F18" s="14"/>
      <c r="G18" s="14"/>
      <c r="H18" s="14"/>
      <c r="I18" s="14"/>
      <c r="J18" s="14"/>
      <c r="K18" s="14"/>
      <c r="L18" s="14"/>
      <c r="M18" s="14"/>
      <c r="N18" s="239" t="str">
        <f>IF(A11="","",B15+AE15+B17+AE17)</f>
        <v/>
      </c>
      <c r="O18" s="239"/>
      <c r="P18" s="239"/>
      <c r="Q18" s="239"/>
      <c r="R18" s="239"/>
      <c r="S18" s="239"/>
      <c r="T18" s="6" t="s">
        <v>21</v>
      </c>
      <c r="U18" s="6"/>
      <c r="V18" s="6"/>
      <c r="W18" s="15"/>
      <c r="X18" s="15"/>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11"/>
      <c r="BF18" s="11"/>
      <c r="BG18" s="6"/>
      <c r="BH18" s="6"/>
    </row>
    <row r="19" spans="1:60" ht="21.95" customHeight="1">
      <c r="A19" s="6" t="s">
        <v>26</v>
      </c>
      <c r="B19" s="6"/>
      <c r="C19" s="6"/>
      <c r="D19" s="6"/>
      <c r="E19" s="6"/>
      <c r="F19" s="6"/>
      <c r="G19" s="6"/>
      <c r="H19" s="6"/>
      <c r="I19" s="6"/>
      <c r="J19" s="6"/>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6"/>
      <c r="AK19" s="6"/>
      <c r="AL19" s="6"/>
      <c r="AM19" s="6"/>
      <c r="AN19" s="6"/>
      <c r="AO19" s="6"/>
      <c r="AP19" s="6"/>
      <c r="AQ19" s="6"/>
      <c r="AR19" s="6"/>
      <c r="AS19" s="6"/>
      <c r="AT19" s="6"/>
      <c r="AU19" s="6"/>
      <c r="AV19" s="6"/>
      <c r="AW19" s="6"/>
      <c r="AX19" s="6"/>
      <c r="AY19" s="6"/>
      <c r="AZ19" s="6"/>
      <c r="BA19" s="6"/>
      <c r="BB19" s="6"/>
      <c r="BC19" s="6"/>
      <c r="BD19" s="6"/>
      <c r="BE19" s="6"/>
      <c r="BF19" s="6"/>
      <c r="BG19" s="6"/>
      <c r="BH19" s="6"/>
    </row>
    <row r="20" spans="1:60" ht="24" customHeight="1">
      <c r="A20" s="14" t="s">
        <v>28</v>
      </c>
      <c r="B20" s="14"/>
      <c r="C20" s="14"/>
      <c r="D20" s="14"/>
      <c r="E20" s="14"/>
      <c r="F20" s="14"/>
      <c r="G20" s="14"/>
      <c r="H20" s="218"/>
      <c r="I20" s="218"/>
      <c r="J20" s="218"/>
      <c r="K20" s="218"/>
      <c r="L20" s="218"/>
      <c r="M20" s="218"/>
      <c r="N20" s="218"/>
      <c r="O20" s="6" t="s">
        <v>17</v>
      </c>
      <c r="P20" s="6"/>
      <c r="Q20" s="6"/>
      <c r="R20" s="6"/>
      <c r="S20" s="6"/>
      <c r="T20" s="6"/>
      <c r="U20" s="6"/>
      <c r="V20" s="6"/>
      <c r="W20" s="11"/>
      <c r="X20" s="11"/>
      <c r="Y20" s="11"/>
      <c r="Z20" s="11"/>
      <c r="AA20" s="16" t="s">
        <v>29</v>
      </c>
      <c r="AB20" s="233"/>
      <c r="AC20" s="233"/>
      <c r="AD20" s="233"/>
      <c r="AE20" s="233"/>
      <c r="AF20" s="233"/>
      <c r="AG20" s="233"/>
      <c r="AH20" s="233"/>
      <c r="AI20" s="233"/>
      <c r="AJ20" s="233"/>
      <c r="AK20" s="6"/>
      <c r="AL20" s="6" t="s">
        <v>30</v>
      </c>
      <c r="AM20" s="6"/>
      <c r="AN20" s="6"/>
      <c r="AO20" s="6"/>
      <c r="AP20" s="6"/>
      <c r="AQ20" s="6"/>
      <c r="AR20" s="6"/>
      <c r="AS20" s="220"/>
      <c r="AT20" s="220"/>
      <c r="AU20" s="220"/>
      <c r="AV20" s="220"/>
      <c r="AW20" s="6" t="s">
        <v>31</v>
      </c>
      <c r="AX20" s="6"/>
      <c r="AY20" s="17" t="s">
        <v>32</v>
      </c>
      <c r="AZ20" s="6"/>
      <c r="BA20" s="6"/>
      <c r="BB20" s="6"/>
      <c r="BC20" s="6"/>
      <c r="BD20" s="6"/>
      <c r="BE20" s="6"/>
      <c r="BF20" s="6"/>
      <c r="BG20" s="6"/>
      <c r="BH20" s="6"/>
    </row>
    <row r="21" spans="1:60" ht="33.75" customHeight="1">
      <c r="A21" s="6" t="s">
        <v>33</v>
      </c>
      <c r="B21" s="6"/>
      <c r="C21" s="6"/>
      <c r="D21" s="6"/>
      <c r="E21" s="6"/>
      <c r="F21" s="6"/>
      <c r="G21" s="6"/>
      <c r="H21" s="6"/>
      <c r="I21" s="6"/>
      <c r="J21" s="6"/>
      <c r="K21" s="6"/>
      <c r="L21" s="6"/>
      <c r="M21" s="6"/>
      <c r="N21" s="6"/>
      <c r="O21" s="6"/>
      <c r="P21" s="6"/>
      <c r="Q21" s="6"/>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2"/>
      <c r="BF21" s="222"/>
      <c r="BG21" s="222"/>
      <c r="BH21" s="222"/>
    </row>
    <row r="22" spans="1:60" ht="6.75" customHeight="1" thickBo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row>
    <row r="23" spans="1:60" ht="6" customHeight="1" thickTop="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row>
    <row r="24" spans="1:60" ht="18" customHeight="1">
      <c r="A24" s="236" t="s">
        <v>417</v>
      </c>
      <c r="B24" s="236"/>
      <c r="C24" s="236"/>
      <c r="D24" s="236"/>
      <c r="E24" s="236"/>
      <c r="F24" s="236"/>
      <c r="G24" s="236"/>
      <c r="H24" s="236"/>
      <c r="I24" s="236"/>
      <c r="J24" s="236"/>
      <c r="K24" s="236"/>
      <c r="L24" s="236"/>
      <c r="M24" s="236"/>
      <c r="N24" s="236"/>
      <c r="O24" s="236"/>
      <c r="P24" s="236"/>
      <c r="Q24" s="236"/>
      <c r="R24" s="236"/>
      <c r="S24" s="236"/>
      <c r="T24" s="236"/>
      <c r="U24" s="236"/>
      <c r="V24" s="236"/>
      <c r="W24" s="236"/>
      <c r="X24" s="236"/>
      <c r="Y24" s="236"/>
      <c r="Z24" s="236"/>
      <c r="AA24" s="236"/>
      <c r="AB24" s="236"/>
      <c r="AC24" s="236"/>
      <c r="AD24" s="236"/>
      <c r="AE24" s="236"/>
      <c r="AF24" s="236"/>
      <c r="AG24" s="236"/>
      <c r="AH24" s="236"/>
      <c r="AI24" s="236"/>
      <c r="AJ24" s="236"/>
      <c r="AK24" s="236"/>
      <c r="AL24" s="236"/>
      <c r="AM24" s="236"/>
      <c r="AN24" s="236"/>
      <c r="AO24" s="236"/>
      <c r="AP24" s="236"/>
      <c r="AQ24" s="236"/>
      <c r="AR24" s="236"/>
      <c r="AS24" s="236"/>
      <c r="AT24" s="236"/>
      <c r="AU24" s="236"/>
      <c r="AV24" s="236"/>
      <c r="AW24" s="236"/>
      <c r="AX24" s="236"/>
      <c r="AY24" s="236"/>
      <c r="AZ24" s="236"/>
      <c r="BA24" s="236"/>
      <c r="BB24" s="236"/>
      <c r="BC24" s="236"/>
      <c r="BD24" s="236"/>
      <c r="BE24" s="236"/>
      <c r="BF24" s="236"/>
      <c r="BG24" s="236"/>
      <c r="BH24" s="236"/>
    </row>
    <row r="25" spans="1:60" ht="15" customHeight="1">
      <c r="A25" s="237" t="s">
        <v>445</v>
      </c>
      <c r="B25" s="237"/>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row>
    <row r="26" spans="1:60" ht="21" customHeight="1">
      <c r="A26" s="6" t="s">
        <v>34</v>
      </c>
      <c r="B26" s="6"/>
      <c r="C26" s="6"/>
      <c r="D26" s="6"/>
      <c r="E26" s="6"/>
      <c r="F26" s="19"/>
      <c r="G26" s="19"/>
      <c r="H26" s="95"/>
      <c r="I26" s="95"/>
      <c r="J26" s="95"/>
      <c r="K26" s="95"/>
      <c r="L26" s="95"/>
      <c r="M26" s="95"/>
      <c r="N26" s="95"/>
      <c r="O26" s="95"/>
      <c r="P26" s="95"/>
      <c r="Q26" s="95"/>
      <c r="R26" s="95"/>
      <c r="S26" s="95"/>
      <c r="T26" s="19"/>
      <c r="U26" s="19"/>
      <c r="V26" s="19"/>
      <c r="W26" s="19"/>
      <c r="X26" s="19"/>
      <c r="Y26" s="19"/>
      <c r="Z26" s="19"/>
      <c r="AA26" s="19"/>
      <c r="AB26" s="19"/>
      <c r="AC26" s="19"/>
      <c r="AD26" s="19"/>
      <c r="AE26" s="19"/>
      <c r="AF26" s="19"/>
      <c r="AG26" s="6" t="s">
        <v>386</v>
      </c>
      <c r="AH26" s="19"/>
      <c r="AI26" s="6"/>
      <c r="AJ26" s="6"/>
      <c r="AK26" s="6"/>
      <c r="AL26" s="104"/>
      <c r="AM26" s="104"/>
      <c r="AN26" s="104"/>
      <c r="AO26" s="104"/>
      <c r="AP26" s="104"/>
      <c r="AQ26" s="104"/>
      <c r="AR26" s="6"/>
      <c r="AS26" s="6"/>
      <c r="AT26" s="6"/>
      <c r="AU26" s="6"/>
      <c r="AV26" s="6"/>
      <c r="AW26" s="6"/>
      <c r="AX26" s="6"/>
      <c r="AY26" s="6"/>
      <c r="AZ26" s="6"/>
      <c r="BA26" s="6"/>
      <c r="BB26" s="6"/>
      <c r="BC26" s="6"/>
      <c r="BD26" s="6"/>
      <c r="BE26" s="6"/>
      <c r="BF26" s="6"/>
      <c r="BG26" s="6"/>
      <c r="BH26" s="6"/>
    </row>
    <row r="27" spans="1:60" ht="22.5" customHeight="1">
      <c r="A27" s="6" t="s">
        <v>79</v>
      </c>
      <c r="B27" s="6"/>
      <c r="C27" s="6"/>
      <c r="D27" s="6"/>
      <c r="E27" s="6"/>
      <c r="F27" s="6"/>
      <c r="G27" s="6"/>
      <c r="H27" s="6"/>
      <c r="I27" s="6"/>
      <c r="J27" s="6"/>
      <c r="K27" s="6"/>
      <c r="L27" s="6"/>
      <c r="M27" s="6"/>
      <c r="N27" s="6"/>
      <c r="O27" s="218"/>
      <c r="P27" s="218"/>
      <c r="Q27" s="218"/>
      <c r="R27" s="218"/>
      <c r="S27" s="218"/>
      <c r="T27" s="6"/>
      <c r="U27" s="6" t="s">
        <v>27</v>
      </c>
      <c r="V27" s="6"/>
      <c r="W27" s="6"/>
      <c r="X27" s="6"/>
      <c r="Y27" s="6"/>
      <c r="Z27" s="6"/>
      <c r="AA27" s="6"/>
      <c r="AB27" s="6"/>
      <c r="AC27" s="17"/>
      <c r="AD27" s="11"/>
      <c r="AE27" s="11"/>
      <c r="AF27" s="11"/>
      <c r="AG27" s="6" t="s">
        <v>80</v>
      </c>
      <c r="AH27" s="11"/>
      <c r="AI27" s="6"/>
      <c r="AJ27" s="6"/>
      <c r="AK27" s="6"/>
      <c r="AL27" s="6"/>
      <c r="AM27" s="6"/>
      <c r="AN27" s="6"/>
      <c r="AO27" s="6"/>
      <c r="AP27" s="6"/>
      <c r="AQ27" s="6"/>
      <c r="AR27" s="6"/>
      <c r="AS27" s="6"/>
      <c r="AT27" s="6"/>
      <c r="AU27" s="6"/>
      <c r="AV27" s="6"/>
      <c r="AW27" s="6"/>
      <c r="AX27" s="6"/>
      <c r="AY27" s="218"/>
      <c r="AZ27" s="218"/>
      <c r="BA27" s="218"/>
      <c r="BB27" s="218"/>
      <c r="BC27" s="218"/>
      <c r="BD27" s="218"/>
      <c r="BE27" s="11"/>
      <c r="BF27" s="11" t="s">
        <v>27</v>
      </c>
      <c r="BG27" s="6"/>
      <c r="BH27" s="6"/>
    </row>
    <row r="28" spans="1:60" ht="22.5" customHeight="1">
      <c r="A28" s="17" t="s">
        <v>35</v>
      </c>
      <c r="B28" s="11"/>
      <c r="C28" s="11"/>
      <c r="D28" s="11"/>
      <c r="E28" s="11"/>
      <c r="F28" s="11"/>
      <c r="G28" s="6"/>
      <c r="H28" s="6"/>
      <c r="I28" s="6"/>
      <c r="J28" s="6" t="s">
        <v>36</v>
      </c>
      <c r="K28" s="6"/>
      <c r="L28" s="6"/>
      <c r="M28" s="6"/>
      <c r="N28" s="6"/>
      <c r="O28" s="6"/>
      <c r="P28" s="6"/>
      <c r="Q28" s="97" t="str">
        <f>IF(O27="","",O27-AY27)</f>
        <v/>
      </c>
      <c r="R28" s="97"/>
      <c r="S28" s="97"/>
      <c r="T28" s="97"/>
      <c r="U28" s="97"/>
      <c r="V28" s="97"/>
      <c r="W28" s="11"/>
      <c r="X28" s="11" t="s">
        <v>27</v>
      </c>
      <c r="Y28" s="11"/>
      <c r="Z28" s="11"/>
      <c r="AA28" s="11"/>
      <c r="AB28" s="6" t="s">
        <v>37</v>
      </c>
      <c r="AC28" s="11"/>
      <c r="AD28" s="6"/>
      <c r="AE28" s="6"/>
      <c r="AF28" s="6"/>
      <c r="AG28" s="6"/>
      <c r="AH28" s="6"/>
      <c r="AI28" s="235" t="str">
        <f>IF(Q28="","",Q28/O27)</f>
        <v/>
      </c>
      <c r="AJ28" s="235"/>
      <c r="AK28" s="235"/>
      <c r="AL28" s="235"/>
      <c r="AM28" s="235"/>
      <c r="AN28" s="235"/>
      <c r="AO28" s="6"/>
      <c r="AP28" s="6"/>
      <c r="AQ28" s="6"/>
      <c r="AR28" s="6"/>
      <c r="AS28" s="6"/>
      <c r="AT28" s="6"/>
      <c r="AU28" s="6"/>
      <c r="AV28" s="6"/>
      <c r="AW28" s="6"/>
      <c r="AX28" s="6"/>
      <c r="AY28" s="6"/>
      <c r="AZ28" s="6"/>
      <c r="BA28" s="6"/>
      <c r="BB28" s="6"/>
      <c r="BC28" s="6"/>
      <c r="BD28" s="6"/>
      <c r="BE28" s="6"/>
      <c r="BF28" s="6"/>
      <c r="BG28" s="6"/>
      <c r="BH28" s="6"/>
    </row>
    <row r="29" spans="1:60" ht="22.5" customHeight="1">
      <c r="A29" s="6" t="s">
        <v>38</v>
      </c>
      <c r="B29" s="6"/>
      <c r="C29" s="6"/>
      <c r="D29" s="6"/>
      <c r="E29" s="6"/>
      <c r="F29" s="6"/>
      <c r="G29" s="220"/>
      <c r="H29" s="220"/>
      <c r="I29" s="220"/>
      <c r="J29" s="220"/>
      <c r="K29" s="220"/>
      <c r="L29" s="220"/>
      <c r="M29" s="220"/>
      <c r="N29" s="220"/>
      <c r="O29" s="220"/>
      <c r="P29" s="220"/>
      <c r="Q29" s="220"/>
      <c r="R29" s="220"/>
      <c r="S29" s="220"/>
      <c r="T29" s="6"/>
      <c r="U29" s="6" t="s">
        <v>39</v>
      </c>
      <c r="V29" s="6"/>
      <c r="W29" s="6"/>
      <c r="X29" s="6"/>
      <c r="Y29" s="220"/>
      <c r="Z29" s="220"/>
      <c r="AA29" s="220"/>
      <c r="AB29" s="220"/>
      <c r="AC29" s="220"/>
      <c r="AD29" s="6"/>
      <c r="AE29" s="6" t="s">
        <v>22</v>
      </c>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row>
    <row r="30" spans="1:60" ht="24" customHeight="1">
      <c r="A30" s="14" t="s">
        <v>40</v>
      </c>
      <c r="B30" s="67"/>
      <c r="C30" s="67"/>
      <c r="D30" s="67"/>
      <c r="E30" s="67"/>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2"/>
      <c r="BF30" s="222"/>
      <c r="BG30" s="222"/>
      <c r="BH30" s="222"/>
    </row>
    <row r="31" spans="1:60" ht="15.75" customHeight="1">
      <c r="A31" s="224" t="s">
        <v>102</v>
      </c>
      <c r="B31" s="224"/>
      <c r="C31" s="224"/>
      <c r="D31" s="224"/>
      <c r="E31" s="224"/>
      <c r="F31" s="224"/>
      <c r="G31" s="224"/>
      <c r="H31" s="224"/>
      <c r="I31" s="224"/>
      <c r="J31" s="224"/>
      <c r="K31" s="224"/>
      <c r="L31" s="224"/>
      <c r="M31" s="224"/>
      <c r="N31" s="224"/>
      <c r="O31" s="224"/>
      <c r="P31" s="224"/>
      <c r="Q31" s="224"/>
      <c r="R31" s="224"/>
      <c r="S31" s="224"/>
      <c r="T31" s="224"/>
      <c r="U31" s="224"/>
      <c r="V31" s="224"/>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row>
    <row r="32" spans="1:60" ht="22.5" customHeight="1">
      <c r="A32" s="225"/>
      <c r="B32" s="225"/>
      <c r="C32" s="225"/>
      <c r="D32" s="225"/>
      <c r="E32" s="225"/>
      <c r="F32" s="225"/>
      <c r="G32" s="225"/>
      <c r="H32" s="225"/>
      <c r="I32" s="225"/>
      <c r="J32" s="225"/>
      <c r="K32" s="225"/>
      <c r="L32" s="225"/>
      <c r="M32" s="225"/>
      <c r="N32" s="225"/>
      <c r="O32" s="225"/>
      <c r="P32" s="225"/>
      <c r="Q32" s="225"/>
      <c r="R32" s="225"/>
      <c r="S32" s="225"/>
      <c r="T32" s="225"/>
      <c r="U32" s="225"/>
      <c r="V32" s="225"/>
      <c r="W32" s="20"/>
      <c r="X32" s="95"/>
      <c r="Y32" s="95"/>
      <c r="Z32" s="95"/>
      <c r="AA32" s="95"/>
      <c r="AB32" s="95"/>
      <c r="AC32" s="95"/>
      <c r="AD32" s="14"/>
      <c r="AE32" s="58"/>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226"/>
      <c r="BF32" s="226"/>
      <c r="BG32" s="226"/>
      <c r="BH32" s="226"/>
    </row>
    <row r="33" spans="1:60">
      <c r="A33" s="223" t="s">
        <v>42</v>
      </c>
      <c r="B33" s="223"/>
      <c r="C33" s="223"/>
      <c r="D33" s="223"/>
      <c r="E33" s="223"/>
      <c r="F33" s="223"/>
      <c r="G33" s="223"/>
      <c r="H33" s="223"/>
      <c r="I33" s="223"/>
      <c r="J33" s="223"/>
      <c r="K33" s="223"/>
      <c r="L33" s="223"/>
      <c r="M33" s="223"/>
      <c r="N33" s="223"/>
      <c r="O33" s="223"/>
      <c r="P33" s="223"/>
      <c r="Q33" s="223"/>
      <c r="R33" s="223"/>
      <c r="S33" s="223"/>
      <c r="T33" s="223"/>
      <c r="U33" s="223"/>
      <c r="V33" s="223"/>
      <c r="W33" s="32"/>
      <c r="X33" s="224" t="s">
        <v>41</v>
      </c>
      <c r="Y33" s="224"/>
      <c r="Z33" s="224"/>
      <c r="AA33" s="224"/>
      <c r="AB33" s="224"/>
      <c r="AC33" s="224"/>
      <c r="AD33" s="14"/>
      <c r="AE33" s="39"/>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226"/>
      <c r="BF33" s="226"/>
      <c r="BG33" s="226"/>
      <c r="BH33" s="226"/>
    </row>
    <row r="34" spans="1:60" ht="33" customHeight="1">
      <c r="A34" s="221" t="s">
        <v>418</v>
      </c>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14"/>
      <c r="AE34" s="39"/>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row>
  </sheetData>
  <sheetProtection algorithmName="SHA-512" hashValue="3sIiAfSehV/5OH6YFEDwvLej3dRN9AIPPvMHLlriNhOLTSz7q81dX+u3uXUpG8EFDzp1dwYFmK9KU6Qy84duHg==" saltValue="ub+VLGs2+X5vKl02uRm3NA==" spinCount="100000" sheet="1" objects="1" scenarios="1"/>
  <mergeCells count="82">
    <mergeCell ref="AL26:AQ26"/>
    <mergeCell ref="A25:BH25"/>
    <mergeCell ref="A31:V31"/>
    <mergeCell ref="AS11:AW11"/>
    <mergeCell ref="AS10:AW10"/>
    <mergeCell ref="AY10:BC10"/>
    <mergeCell ref="AY11:BC11"/>
    <mergeCell ref="AS20:AV20"/>
    <mergeCell ref="K16:AB16"/>
    <mergeCell ref="AO16:BG16"/>
    <mergeCell ref="AV17:AY17"/>
    <mergeCell ref="N18:S18"/>
    <mergeCell ref="K19:AI19"/>
    <mergeCell ref="AV15:AY15"/>
    <mergeCell ref="B17:F17"/>
    <mergeCell ref="O27:S27"/>
    <mergeCell ref="AY27:BD27"/>
    <mergeCell ref="G29:S29"/>
    <mergeCell ref="F11:J11"/>
    <mergeCell ref="L11:P11"/>
    <mergeCell ref="BE10:BH10"/>
    <mergeCell ref="BE11:BH11"/>
    <mergeCell ref="Y29:AC29"/>
    <mergeCell ref="Q28:V28"/>
    <mergeCell ref="AI28:AN28"/>
    <mergeCell ref="S15:V15"/>
    <mergeCell ref="AE15:AI15"/>
    <mergeCell ref="AN15:AR15"/>
    <mergeCell ref="AB20:AJ20"/>
    <mergeCell ref="R21:BH21"/>
    <mergeCell ref="A24:BH24"/>
    <mergeCell ref="H26:S26"/>
    <mergeCell ref="B15:F15"/>
    <mergeCell ref="AN11:AQ11"/>
    <mergeCell ref="AN10:AQ10"/>
    <mergeCell ref="AG11:AL11"/>
    <mergeCell ref="R10:U10"/>
    <mergeCell ref="W10:AE10"/>
    <mergeCell ref="AG10:AL10"/>
    <mergeCell ref="L10:P10"/>
    <mergeCell ref="H13:N13"/>
    <mergeCell ref="R11:U11"/>
    <mergeCell ref="W11:AE11"/>
    <mergeCell ref="F10:J10"/>
    <mergeCell ref="X13:AC13"/>
    <mergeCell ref="K14:AB14"/>
    <mergeCell ref="AM14:BG14"/>
    <mergeCell ref="K15:O15"/>
    <mergeCell ref="A1:BH1"/>
    <mergeCell ref="A2:BH2"/>
    <mergeCell ref="H4:T4"/>
    <mergeCell ref="L5:T5"/>
    <mergeCell ref="AH5:AV5"/>
    <mergeCell ref="AW5:BH5"/>
    <mergeCell ref="BD7:BH7"/>
    <mergeCell ref="AE7:AX7"/>
    <mergeCell ref="F7:X7"/>
    <mergeCell ref="BF8:BH8"/>
    <mergeCell ref="AB12:BH12"/>
    <mergeCell ref="AT8:AV8"/>
    <mergeCell ref="AQ8:AS8"/>
    <mergeCell ref="AJ8:AP8"/>
    <mergeCell ref="AF8:AI8"/>
    <mergeCell ref="D8:AE8"/>
    <mergeCell ref="BC8:BE8"/>
    <mergeCell ref="AZ8:BB8"/>
    <mergeCell ref="AW8:AY8"/>
    <mergeCell ref="A10:D10"/>
    <mergeCell ref="A11:D11"/>
    <mergeCell ref="N12:S12"/>
    <mergeCell ref="A34:AC34"/>
    <mergeCell ref="F30:BH30"/>
    <mergeCell ref="A33:V33"/>
    <mergeCell ref="X33:AC33"/>
    <mergeCell ref="A32:V32"/>
    <mergeCell ref="X32:AC32"/>
    <mergeCell ref="AF32:BH33"/>
    <mergeCell ref="H20:N20"/>
    <mergeCell ref="K17:O17"/>
    <mergeCell ref="S17:V17"/>
    <mergeCell ref="AE17:AI17"/>
    <mergeCell ref="AN17:AR17"/>
  </mergeCells>
  <pageMargins left="0.35" right="0.25" top="0.75" bottom="0.75" header="0.3" footer="0.3"/>
  <pageSetup scale="99" fitToHeight="0" orientation="portrait" r:id="rId1"/>
  <headerFooter>
    <oddFooter>&amp;R&amp;G</oddFooter>
  </headerFooter>
  <legacyDrawingHF r:id="rId2"/>
  <extLst>
    <ext xmlns:x14="http://schemas.microsoft.com/office/spreadsheetml/2009/9/main" uri="{78C0D931-6437-407d-A8EE-F0AAD7539E65}">
      <x14:conditionalFormattings>
        <x14:conditionalFormatting xmlns:xm="http://schemas.microsoft.com/office/excel/2006/main">
          <x14:cfRule type="iconSet" priority="1" id="{7F703B06-5E16-41C3-9050-7CAA69B144DB}">
            <x14:iconSet iconSet="3Symbols2" custom="1">
              <x14:cfvo type="percent">
                <xm:f>0</xm:f>
              </x14:cfvo>
              <x14:cfvo type="num">
                <xm:f>0</xm:f>
              </x14:cfvo>
              <x14:cfvo type="num" gte="0">
                <xm:f>0.1</xm:f>
              </x14:cfvo>
              <x14:cfIcon iconSet="3Symbols2" iconId="0"/>
              <x14:cfIcon iconSet="3Symbols2" iconId="2"/>
              <x14:cfIcon iconSet="3Symbols2" iconId="0"/>
            </x14:iconSet>
          </x14:cfRule>
          <xm:sqref>AI28:AN28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'Office Use'!$B$4:$B$7</xm:f>
          </x14:formula1>
          <xm:sqref>AB20</xm:sqref>
        </x14:dataValidation>
        <x14:dataValidation type="list" allowBlank="1" showInputMessage="1" showErrorMessage="1">
          <x14:formula1>
            <xm:f>'Office Use'!$G$8:$G$9</xm:f>
          </x14:formula1>
          <xm:sqref>BE11</xm:sqref>
        </x14:dataValidation>
        <x14:dataValidation type="list" allowBlank="1" showInputMessage="1" showErrorMessage="1">
          <x14:formula1>
            <xm:f>'Office Use'!$G$3:$G$4</xm:f>
          </x14:formula1>
          <xm:sqref>AY11</xm:sqref>
        </x14:dataValidation>
        <x14:dataValidation type="list" allowBlank="1" showInputMessage="1" showErrorMessage="1">
          <x14:formula1>
            <xm:f>'Office Use'!$B$40:$B$41</xm:f>
          </x14:formula1>
          <xm:sqref>AL26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BH34"/>
  <sheetViews>
    <sheetView showGridLines="0" zoomScaleNormal="100" workbookViewId="0">
      <selection activeCell="L5" sqref="L5:T5"/>
    </sheetView>
  </sheetViews>
  <sheetFormatPr defaultColWidth="9.140625" defaultRowHeight="12.75"/>
  <cols>
    <col min="1"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2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21">
      <c r="A2" s="230" t="s">
        <v>44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6"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5" customHeight="1">
      <c r="A4" s="6" t="s">
        <v>9</v>
      </c>
      <c r="B4" s="4"/>
      <c r="C4" s="4"/>
      <c r="D4" s="4"/>
      <c r="E4" s="4"/>
      <c r="F4" s="4"/>
      <c r="G4" s="3"/>
      <c r="H4" s="231" t="str">
        <f>IF('Well Summary'!J21="","",'Well Summary'!J21)</f>
        <v/>
      </c>
      <c r="I4" s="231"/>
      <c r="J4" s="231"/>
      <c r="K4" s="231"/>
      <c r="L4" s="231"/>
      <c r="M4" s="231"/>
      <c r="N4" s="231"/>
      <c r="O4" s="231"/>
      <c r="P4" s="231"/>
      <c r="Q4" s="231"/>
      <c r="R4" s="231"/>
      <c r="S4" s="231"/>
      <c r="T4" s="231"/>
      <c r="U4" s="3"/>
      <c r="V4" s="3"/>
      <c r="W4" s="3"/>
      <c r="X4" s="3"/>
      <c r="Y4" s="3"/>
      <c r="Z4" s="3"/>
      <c r="AA4" s="3"/>
      <c r="AB4" s="3"/>
      <c r="AC4" s="3"/>
      <c r="AD4" s="3"/>
      <c r="AE4" s="3"/>
      <c r="AF4" s="3"/>
      <c r="AG4" s="3"/>
      <c r="AH4" s="3"/>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row>
    <row r="5" spans="1:60" ht="21" customHeight="1">
      <c r="A5" s="6" t="s">
        <v>10</v>
      </c>
      <c r="B5" s="4"/>
      <c r="C5" s="4"/>
      <c r="D5" s="4"/>
      <c r="E5" s="4"/>
      <c r="F5" s="4"/>
      <c r="G5" s="4"/>
      <c r="H5" s="4"/>
      <c r="I5" s="4"/>
      <c r="J5" s="4"/>
      <c r="K5" s="4"/>
      <c r="L5" s="95"/>
      <c r="M5" s="95"/>
      <c r="N5" s="95"/>
      <c r="O5" s="95"/>
      <c r="P5" s="95"/>
      <c r="Q5" s="95"/>
      <c r="R5" s="95"/>
      <c r="S5" s="95"/>
      <c r="T5" s="95"/>
      <c r="U5" s="4"/>
      <c r="V5" s="4"/>
      <c r="W5" s="4"/>
      <c r="X5" s="4"/>
      <c r="Y5" s="4"/>
      <c r="Z5" s="4"/>
      <c r="AA5" s="4"/>
      <c r="AB5" s="4"/>
      <c r="AC5" s="4"/>
      <c r="AD5" s="4"/>
      <c r="AE5" s="4"/>
      <c r="AF5" s="5"/>
      <c r="AG5" s="5"/>
      <c r="AH5" s="96" t="s">
        <v>11</v>
      </c>
      <c r="AI5" s="96"/>
      <c r="AJ5" s="96"/>
      <c r="AK5" s="96"/>
      <c r="AL5" s="96"/>
      <c r="AM5" s="96"/>
      <c r="AN5" s="96"/>
      <c r="AO5" s="96"/>
      <c r="AP5" s="96"/>
      <c r="AQ5" s="96"/>
      <c r="AR5" s="96"/>
      <c r="AS5" s="96"/>
      <c r="AT5" s="96"/>
      <c r="AU5" s="96"/>
      <c r="AV5" s="96"/>
      <c r="AW5" s="97" t="str">
        <f>IF('Well Summary'!O5="","",'Well Summary'!O5)</f>
        <v/>
      </c>
      <c r="AX5" s="99"/>
      <c r="AY5" s="99"/>
      <c r="AZ5" s="99"/>
      <c r="BA5" s="99"/>
      <c r="BB5" s="99"/>
      <c r="BC5" s="99"/>
      <c r="BD5" s="99"/>
      <c r="BE5" s="99"/>
      <c r="BF5" s="99"/>
      <c r="BG5" s="99"/>
      <c r="BH5" s="99"/>
    </row>
    <row r="6" spans="1:60" ht="3" customHeight="1">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row>
    <row r="7" spans="1:60" ht="21" customHeight="1">
      <c r="A7" s="6" t="s">
        <v>12</v>
      </c>
      <c r="B7" s="6"/>
      <c r="C7" s="6"/>
      <c r="D7" s="6"/>
      <c r="E7" s="6"/>
      <c r="F7" s="99" t="str">
        <f>IF('Well Summary'!H6="","",'Well Summary'!H6)</f>
        <v/>
      </c>
      <c r="G7" s="99"/>
      <c r="H7" s="99"/>
      <c r="I7" s="99"/>
      <c r="J7" s="99"/>
      <c r="K7" s="99"/>
      <c r="L7" s="99"/>
      <c r="M7" s="99"/>
      <c r="N7" s="99"/>
      <c r="O7" s="99"/>
      <c r="P7" s="99"/>
      <c r="Q7" s="99"/>
      <c r="R7" s="99"/>
      <c r="S7" s="99"/>
      <c r="T7" s="99"/>
      <c r="U7" s="99"/>
      <c r="V7" s="99"/>
      <c r="W7" s="99"/>
      <c r="X7" s="99"/>
      <c r="Y7" s="6"/>
      <c r="Z7" s="6"/>
      <c r="AA7" s="6"/>
      <c r="AB7" s="6"/>
      <c r="AC7" s="6"/>
      <c r="AD7" s="31" t="s">
        <v>13</v>
      </c>
      <c r="AE7" s="99" t="str">
        <f>IF('Well Summary'!BA6="","",'Well Summary'!BA6)</f>
        <v/>
      </c>
      <c r="AF7" s="99"/>
      <c r="AG7" s="99"/>
      <c r="AH7" s="99"/>
      <c r="AI7" s="99"/>
      <c r="AJ7" s="99"/>
      <c r="AK7" s="99"/>
      <c r="AL7" s="99"/>
      <c r="AM7" s="99"/>
      <c r="AN7" s="99"/>
      <c r="AO7" s="99"/>
      <c r="AP7" s="99"/>
      <c r="AQ7" s="99"/>
      <c r="AR7" s="99"/>
      <c r="AS7" s="99"/>
      <c r="AT7" s="99"/>
      <c r="AU7" s="99"/>
      <c r="AV7" s="99"/>
      <c r="AW7" s="99"/>
      <c r="AX7" s="99"/>
      <c r="AY7" s="6"/>
      <c r="AZ7" s="6"/>
      <c r="BA7" s="6"/>
      <c r="BB7" s="6"/>
      <c r="BC7" s="31" t="s">
        <v>405</v>
      </c>
      <c r="BD7" s="99" t="str">
        <f>IF('Well Summary'!CJ6="","",'Well Summary'!CJ6)</f>
        <v/>
      </c>
      <c r="BE7" s="99"/>
      <c r="BF7" s="99"/>
      <c r="BG7" s="99"/>
      <c r="BH7" s="99"/>
    </row>
    <row r="8" spans="1:60" ht="21" customHeight="1">
      <c r="A8" s="6" t="s">
        <v>1</v>
      </c>
      <c r="B8" s="6"/>
      <c r="C8" s="6"/>
      <c r="D8" s="99" t="str">
        <f>IF('Well Summary'!E7="","",'Well Summary'!E7)</f>
        <v/>
      </c>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100" t="s">
        <v>0</v>
      </c>
      <c r="AG8" s="100"/>
      <c r="AH8" s="100"/>
      <c r="AI8" s="100"/>
      <c r="AJ8" s="101" t="str">
        <f>IF('Well Summary'!BC7="","",'Well Summary'!BC7)</f>
        <v/>
      </c>
      <c r="AK8" s="101"/>
      <c r="AL8" s="101"/>
      <c r="AM8" s="101"/>
      <c r="AN8" s="101"/>
      <c r="AO8" s="101"/>
      <c r="AP8" s="101"/>
      <c r="AQ8" s="100" t="s">
        <v>81</v>
      </c>
      <c r="AR8" s="100"/>
      <c r="AS8" s="100"/>
      <c r="AT8" s="102" t="str">
        <f>IF('Well Summary'!BR7="","",'Well Summary'!BR7)</f>
        <v/>
      </c>
      <c r="AU8" s="102"/>
      <c r="AV8" s="102"/>
      <c r="AW8" s="100" t="s">
        <v>82</v>
      </c>
      <c r="AX8" s="100"/>
      <c r="AY8" s="96"/>
      <c r="AZ8" s="103" t="str">
        <f>IF('Well Summary'!CC7="","",'Well Summary'!CC7)</f>
        <v/>
      </c>
      <c r="BA8" s="103"/>
      <c r="BB8" s="103"/>
      <c r="BC8" s="96" t="s">
        <v>83</v>
      </c>
      <c r="BD8" s="96"/>
      <c r="BE8" s="96"/>
      <c r="BF8" s="102" t="str">
        <f>IF('Well Summary'!CL7="","",'Well Summary'!CL7)</f>
        <v/>
      </c>
      <c r="BG8" s="102"/>
      <c r="BH8" s="102"/>
    </row>
    <row r="9" spans="1:60" ht="21" customHeight="1">
      <c r="A9" s="6"/>
      <c r="B9" s="78" t="s">
        <v>475</v>
      </c>
      <c r="C9" s="6"/>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31"/>
      <c r="AG9" s="31"/>
      <c r="AH9" s="31"/>
      <c r="AI9" s="31"/>
      <c r="AJ9" s="66"/>
      <c r="AK9" s="66"/>
      <c r="AL9" s="66"/>
      <c r="AM9" s="55"/>
      <c r="AN9" s="55"/>
      <c r="AO9" s="55"/>
      <c r="AP9" s="55"/>
      <c r="AQ9" s="31"/>
      <c r="AR9" s="31"/>
      <c r="AS9" s="31"/>
      <c r="AT9" s="76"/>
      <c r="AU9" s="76"/>
      <c r="AV9" s="76"/>
      <c r="AW9" s="31"/>
      <c r="AX9" s="31"/>
      <c r="AY9" s="31"/>
      <c r="AZ9" s="76"/>
      <c r="BA9" s="76"/>
      <c r="BB9" s="76"/>
      <c r="BC9" s="31"/>
      <c r="BD9" s="31"/>
      <c r="BE9" s="31"/>
      <c r="BF9" s="77"/>
      <c r="BG9" s="77"/>
      <c r="BH9" s="77"/>
    </row>
    <row r="10" spans="1:60" s="7" customFormat="1" ht="42" customHeight="1">
      <c r="A10" s="228" t="s">
        <v>431</v>
      </c>
      <c r="B10" s="228"/>
      <c r="C10" s="228"/>
      <c r="D10" s="228"/>
      <c r="E10" s="51"/>
      <c r="F10" s="228" t="s">
        <v>428</v>
      </c>
      <c r="G10" s="228"/>
      <c r="H10" s="228"/>
      <c r="I10" s="228"/>
      <c r="J10" s="228"/>
      <c r="K10" s="39"/>
      <c r="L10" s="228" t="s">
        <v>432</v>
      </c>
      <c r="M10" s="228"/>
      <c r="N10" s="228"/>
      <c r="O10" s="228"/>
      <c r="P10" s="228"/>
      <c r="Q10" s="39"/>
      <c r="R10" s="228" t="s">
        <v>433</v>
      </c>
      <c r="S10" s="228"/>
      <c r="T10" s="228"/>
      <c r="U10" s="228"/>
      <c r="V10" s="51"/>
      <c r="W10" s="228" t="s">
        <v>434</v>
      </c>
      <c r="X10" s="228"/>
      <c r="Y10" s="228"/>
      <c r="Z10" s="228"/>
      <c r="AA10" s="228"/>
      <c r="AB10" s="228"/>
      <c r="AC10" s="228"/>
      <c r="AD10" s="228"/>
      <c r="AE10" s="228"/>
      <c r="AF10" s="39"/>
      <c r="AG10" s="228" t="s">
        <v>435</v>
      </c>
      <c r="AH10" s="228"/>
      <c r="AI10" s="228"/>
      <c r="AJ10" s="228"/>
      <c r="AK10" s="228"/>
      <c r="AL10" s="228"/>
      <c r="AM10" s="39"/>
      <c r="AN10" s="228" t="s">
        <v>436</v>
      </c>
      <c r="AO10" s="228"/>
      <c r="AP10" s="228"/>
      <c r="AQ10" s="228"/>
      <c r="AR10" s="39"/>
      <c r="AS10" s="238" t="s">
        <v>437</v>
      </c>
      <c r="AT10" s="238"/>
      <c r="AU10" s="238"/>
      <c r="AV10" s="238"/>
      <c r="AW10" s="238"/>
      <c r="AX10" s="39"/>
      <c r="AY10" s="238" t="s">
        <v>438</v>
      </c>
      <c r="AZ10" s="238"/>
      <c r="BA10" s="238"/>
      <c r="BB10" s="238"/>
      <c r="BC10" s="238"/>
      <c r="BD10" s="39"/>
      <c r="BE10" s="228" t="s">
        <v>439</v>
      </c>
      <c r="BF10" s="228"/>
      <c r="BG10" s="228"/>
      <c r="BH10" s="228"/>
    </row>
    <row r="11" spans="1:60" ht="25.5" customHeight="1">
      <c r="A11" s="104"/>
      <c r="B11" s="104"/>
      <c r="C11" s="104"/>
      <c r="D11" s="104"/>
      <c r="E11" s="22"/>
      <c r="F11" s="233"/>
      <c r="G11" s="233"/>
      <c r="H11" s="233"/>
      <c r="I11" s="233"/>
      <c r="J11" s="233"/>
      <c r="K11" s="23"/>
      <c r="L11" s="233"/>
      <c r="M11" s="233"/>
      <c r="N11" s="233"/>
      <c r="O11" s="233"/>
      <c r="P11" s="233"/>
      <c r="Q11" s="22"/>
      <c r="R11" s="104"/>
      <c r="S11" s="104"/>
      <c r="T11" s="104"/>
      <c r="U11" s="104"/>
      <c r="V11" s="52"/>
      <c r="W11" s="232"/>
      <c r="X11" s="232"/>
      <c r="Y11" s="232"/>
      <c r="Z11" s="232"/>
      <c r="AA11" s="232"/>
      <c r="AB11" s="232"/>
      <c r="AC11" s="232"/>
      <c r="AD11" s="232"/>
      <c r="AE11" s="232"/>
      <c r="AF11" s="22"/>
      <c r="AG11" s="232"/>
      <c r="AH11" s="232"/>
      <c r="AI11" s="232"/>
      <c r="AJ11" s="232"/>
      <c r="AK11" s="232"/>
      <c r="AL11" s="232"/>
      <c r="AM11" s="22"/>
      <c r="AN11" s="104"/>
      <c r="AO11" s="104"/>
      <c r="AP11" s="104"/>
      <c r="AQ11" s="104"/>
      <c r="AR11" s="22"/>
      <c r="AS11" s="232"/>
      <c r="AT11" s="232"/>
      <c r="AU11" s="232"/>
      <c r="AV11" s="232"/>
      <c r="AW11" s="232"/>
      <c r="AX11" s="22"/>
      <c r="AY11" s="104"/>
      <c r="AZ11" s="104"/>
      <c r="BA11" s="104"/>
      <c r="BB11" s="104"/>
      <c r="BC11" s="104"/>
      <c r="BD11" s="22"/>
      <c r="BE11" s="104"/>
      <c r="BF11" s="104"/>
      <c r="BG11" s="104"/>
      <c r="BH11" s="104"/>
    </row>
    <row r="12" spans="1:60" ht="24" customHeight="1">
      <c r="A12" s="6" t="s">
        <v>14</v>
      </c>
      <c r="B12" s="6"/>
      <c r="C12" s="6"/>
      <c r="D12" s="6"/>
      <c r="E12" s="6"/>
      <c r="F12" s="6"/>
      <c r="G12" s="6"/>
      <c r="H12" s="6"/>
      <c r="I12" s="6"/>
      <c r="J12" s="6"/>
      <c r="K12" s="6"/>
      <c r="L12" s="6"/>
      <c r="M12" s="6"/>
      <c r="N12" s="229"/>
      <c r="O12" s="229"/>
      <c r="P12" s="229"/>
      <c r="Q12" s="229"/>
      <c r="R12" s="229"/>
      <c r="S12" s="229"/>
      <c r="T12" s="6"/>
      <c r="U12" s="6" t="s">
        <v>15</v>
      </c>
      <c r="V12" s="6"/>
      <c r="W12" s="6"/>
      <c r="X12" s="6"/>
      <c r="Y12" s="6"/>
      <c r="Z12" s="6"/>
      <c r="AA12" s="6"/>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row>
    <row r="13" spans="1:60" s="7" customFormat="1" ht="21" customHeight="1">
      <c r="A13" s="8"/>
      <c r="B13" s="8"/>
      <c r="C13" s="8"/>
      <c r="D13" s="8"/>
      <c r="E13" s="8"/>
      <c r="F13" s="8"/>
      <c r="G13" s="53" t="s">
        <v>16</v>
      </c>
      <c r="H13" s="233"/>
      <c r="I13" s="233"/>
      <c r="J13" s="233"/>
      <c r="K13" s="233"/>
      <c r="L13" s="233"/>
      <c r="M13" s="233"/>
      <c r="N13" s="233"/>
      <c r="O13" s="39" t="s">
        <v>17</v>
      </c>
      <c r="P13" s="39"/>
      <c r="Q13" s="39"/>
      <c r="R13" s="39"/>
      <c r="S13" s="39"/>
      <c r="T13" s="39"/>
      <c r="U13" s="39"/>
      <c r="V13" s="39"/>
      <c r="W13" s="53" t="s">
        <v>7</v>
      </c>
      <c r="X13" s="104"/>
      <c r="Y13" s="104"/>
      <c r="Z13" s="104"/>
      <c r="AA13" s="104"/>
      <c r="AB13" s="104"/>
      <c r="AC13" s="104"/>
      <c r="AD13" s="39" t="s">
        <v>18</v>
      </c>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6"/>
    </row>
    <row r="14" spans="1:60" ht="24" customHeight="1">
      <c r="A14" s="9" t="s">
        <v>19</v>
      </c>
      <c r="B14" s="10"/>
      <c r="C14" s="10"/>
      <c r="D14" s="10"/>
      <c r="E14" s="10"/>
      <c r="F14" s="10"/>
      <c r="G14" s="10"/>
      <c r="H14" s="10"/>
      <c r="I14" s="10"/>
      <c r="J14" s="10"/>
      <c r="K14" s="234"/>
      <c r="L14" s="234"/>
      <c r="M14" s="234"/>
      <c r="N14" s="234"/>
      <c r="O14" s="234"/>
      <c r="P14" s="234"/>
      <c r="Q14" s="234"/>
      <c r="R14" s="234"/>
      <c r="S14" s="234"/>
      <c r="T14" s="234"/>
      <c r="U14" s="234"/>
      <c r="V14" s="234"/>
      <c r="W14" s="234"/>
      <c r="X14" s="234"/>
      <c r="Y14" s="234"/>
      <c r="Z14" s="234"/>
      <c r="AA14" s="234"/>
      <c r="AB14" s="234"/>
      <c r="AC14" s="11"/>
      <c r="AD14" s="11"/>
      <c r="AE14" s="12" t="s">
        <v>20</v>
      </c>
      <c r="AF14" s="11"/>
      <c r="AG14" s="11"/>
      <c r="AH14" s="11"/>
      <c r="AI14" s="11"/>
      <c r="AJ14" s="11"/>
      <c r="AK14" s="11"/>
      <c r="AL14" s="11"/>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6"/>
    </row>
    <row r="15" spans="1:60" ht="21" customHeight="1">
      <c r="A15" s="6"/>
      <c r="B15" s="218"/>
      <c r="C15" s="218"/>
      <c r="D15" s="218"/>
      <c r="E15" s="218"/>
      <c r="F15" s="218"/>
      <c r="G15" s="6" t="s">
        <v>21</v>
      </c>
      <c r="H15" s="6"/>
      <c r="I15" s="6"/>
      <c r="J15" s="32"/>
      <c r="K15" s="219"/>
      <c r="L15" s="219"/>
      <c r="M15" s="219"/>
      <c r="N15" s="219"/>
      <c r="O15" s="219"/>
      <c r="P15" s="6" t="s">
        <v>22</v>
      </c>
      <c r="Q15" s="6"/>
      <c r="R15" s="32"/>
      <c r="S15" s="220"/>
      <c r="T15" s="220"/>
      <c r="U15" s="220"/>
      <c r="V15" s="220"/>
      <c r="W15" s="6" t="s">
        <v>376</v>
      </c>
      <c r="X15" s="6"/>
      <c r="Y15" s="6"/>
      <c r="Z15" s="6"/>
      <c r="AA15" s="32"/>
      <c r="AB15" s="32"/>
      <c r="AC15" s="32"/>
      <c r="AD15" s="32"/>
      <c r="AE15" s="218"/>
      <c r="AF15" s="218"/>
      <c r="AG15" s="218"/>
      <c r="AH15" s="218"/>
      <c r="AI15" s="218"/>
      <c r="AJ15" s="6" t="s">
        <v>21</v>
      </c>
      <c r="AK15" s="6"/>
      <c r="AL15" s="6"/>
      <c r="AM15" s="6"/>
      <c r="AN15" s="220"/>
      <c r="AO15" s="220"/>
      <c r="AP15" s="220"/>
      <c r="AQ15" s="220"/>
      <c r="AR15" s="220"/>
      <c r="AS15" s="6" t="s">
        <v>22</v>
      </c>
      <c r="AT15" s="6"/>
      <c r="AU15" s="6"/>
      <c r="AV15" s="220"/>
      <c r="AW15" s="220"/>
      <c r="AX15" s="220"/>
      <c r="AY15" s="220"/>
      <c r="AZ15" s="6" t="s">
        <v>376</v>
      </c>
      <c r="BA15" s="6"/>
      <c r="BB15" s="6"/>
      <c r="BC15" s="6"/>
      <c r="BD15" s="6"/>
      <c r="BE15" s="11"/>
      <c r="BF15" s="11"/>
      <c r="BG15" s="6"/>
      <c r="BH15" s="6"/>
    </row>
    <row r="16" spans="1:60" ht="24" customHeight="1">
      <c r="A16" s="9" t="s">
        <v>23</v>
      </c>
      <c r="B16" s="13"/>
      <c r="C16" s="13"/>
      <c r="D16" s="13"/>
      <c r="E16" s="13"/>
      <c r="F16" s="13"/>
      <c r="G16" s="6"/>
      <c r="H16" s="6"/>
      <c r="I16" s="6"/>
      <c r="J16" s="32"/>
      <c r="K16" s="234"/>
      <c r="L16" s="234"/>
      <c r="M16" s="234"/>
      <c r="N16" s="234"/>
      <c r="O16" s="234"/>
      <c r="P16" s="234"/>
      <c r="Q16" s="234"/>
      <c r="R16" s="234"/>
      <c r="S16" s="234"/>
      <c r="T16" s="234"/>
      <c r="U16" s="234"/>
      <c r="V16" s="234"/>
      <c r="W16" s="234"/>
      <c r="X16" s="234"/>
      <c r="Y16" s="234"/>
      <c r="Z16" s="234"/>
      <c r="AA16" s="234"/>
      <c r="AB16" s="234"/>
      <c r="AC16" s="32"/>
      <c r="AD16" s="32"/>
      <c r="AE16" s="12" t="s">
        <v>24</v>
      </c>
      <c r="AF16" s="13"/>
      <c r="AG16" s="13"/>
      <c r="AH16" s="13"/>
      <c r="AI16" s="13"/>
      <c r="AJ16" s="6"/>
      <c r="AK16" s="6"/>
      <c r="AL16" s="6"/>
      <c r="AM16" s="6"/>
      <c r="AN16" s="6"/>
      <c r="AO16" s="227"/>
      <c r="AP16" s="227"/>
      <c r="AQ16" s="227"/>
      <c r="AR16" s="227"/>
      <c r="AS16" s="227"/>
      <c r="AT16" s="227"/>
      <c r="AU16" s="227"/>
      <c r="AV16" s="227"/>
      <c r="AW16" s="227"/>
      <c r="AX16" s="227"/>
      <c r="AY16" s="227"/>
      <c r="AZ16" s="227"/>
      <c r="BA16" s="227"/>
      <c r="BB16" s="227"/>
      <c r="BC16" s="227"/>
      <c r="BD16" s="227"/>
      <c r="BE16" s="227"/>
      <c r="BF16" s="227"/>
      <c r="BG16" s="227"/>
      <c r="BH16" s="6"/>
    </row>
    <row r="17" spans="1:60" ht="21" customHeight="1">
      <c r="A17" s="6"/>
      <c r="B17" s="218"/>
      <c r="C17" s="218"/>
      <c r="D17" s="218"/>
      <c r="E17" s="218"/>
      <c r="F17" s="218"/>
      <c r="G17" s="6" t="s">
        <v>21</v>
      </c>
      <c r="H17" s="6"/>
      <c r="I17" s="6"/>
      <c r="J17" s="32"/>
      <c r="K17" s="219"/>
      <c r="L17" s="219"/>
      <c r="M17" s="219"/>
      <c r="N17" s="219"/>
      <c r="O17" s="219"/>
      <c r="P17" s="6" t="s">
        <v>22</v>
      </c>
      <c r="Q17" s="6"/>
      <c r="R17" s="32"/>
      <c r="S17" s="220"/>
      <c r="T17" s="220"/>
      <c r="U17" s="220"/>
      <c r="V17" s="220"/>
      <c r="W17" s="6" t="s">
        <v>376</v>
      </c>
      <c r="X17" s="6"/>
      <c r="Y17" s="6"/>
      <c r="Z17" s="6"/>
      <c r="AA17" s="32"/>
      <c r="AB17" s="32"/>
      <c r="AC17" s="32"/>
      <c r="AD17" s="32"/>
      <c r="AE17" s="218"/>
      <c r="AF17" s="218"/>
      <c r="AG17" s="218"/>
      <c r="AH17" s="218"/>
      <c r="AI17" s="218"/>
      <c r="AJ17" s="6" t="s">
        <v>21</v>
      </c>
      <c r="AK17" s="6"/>
      <c r="AL17" s="6"/>
      <c r="AM17" s="32"/>
      <c r="AN17" s="220"/>
      <c r="AO17" s="220"/>
      <c r="AP17" s="220"/>
      <c r="AQ17" s="220"/>
      <c r="AR17" s="220"/>
      <c r="AS17" s="6" t="s">
        <v>22</v>
      </c>
      <c r="AT17" s="6"/>
      <c r="AU17" s="32"/>
      <c r="AV17" s="220"/>
      <c r="AW17" s="220"/>
      <c r="AX17" s="220"/>
      <c r="AY17" s="220"/>
      <c r="AZ17" s="6" t="s">
        <v>376</v>
      </c>
      <c r="BA17" s="6"/>
      <c r="BB17" s="6"/>
      <c r="BC17" s="6"/>
      <c r="BD17" s="6"/>
      <c r="BE17" s="11"/>
      <c r="BF17" s="11"/>
      <c r="BG17" s="6"/>
      <c r="BH17" s="6"/>
    </row>
    <row r="18" spans="1:60" ht="24" customHeight="1">
      <c r="A18" s="14" t="s">
        <v>25</v>
      </c>
      <c r="B18" s="14"/>
      <c r="C18" s="14"/>
      <c r="D18" s="14"/>
      <c r="E18" s="14"/>
      <c r="F18" s="14"/>
      <c r="G18" s="14"/>
      <c r="H18" s="14"/>
      <c r="I18" s="14"/>
      <c r="J18" s="14"/>
      <c r="K18" s="14"/>
      <c r="L18" s="14"/>
      <c r="M18" s="14"/>
      <c r="N18" s="239" t="str">
        <f>IF(A11="","",B15+AE15+B17+AE17)</f>
        <v/>
      </c>
      <c r="O18" s="239"/>
      <c r="P18" s="239"/>
      <c r="Q18" s="239"/>
      <c r="R18" s="239"/>
      <c r="S18" s="239"/>
      <c r="T18" s="6" t="s">
        <v>21</v>
      </c>
      <c r="U18" s="6"/>
      <c r="V18" s="6"/>
      <c r="W18" s="15"/>
      <c r="X18" s="15"/>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row>
    <row r="19" spans="1:60" ht="21.95" customHeight="1">
      <c r="A19" s="6" t="s">
        <v>26</v>
      </c>
      <c r="B19" s="6"/>
      <c r="C19" s="6"/>
      <c r="D19" s="6"/>
      <c r="E19" s="6"/>
      <c r="F19" s="6"/>
      <c r="G19" s="6"/>
      <c r="H19" s="6"/>
      <c r="I19" s="6"/>
      <c r="J19" s="6"/>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6"/>
      <c r="AK19" s="6"/>
      <c r="AL19" s="6"/>
      <c r="AM19" s="6"/>
      <c r="AN19" s="6"/>
      <c r="AO19" s="6"/>
      <c r="AP19" s="6"/>
      <c r="AQ19" s="6"/>
      <c r="AR19" s="6"/>
      <c r="AS19" s="6"/>
      <c r="AT19" s="6"/>
      <c r="AU19" s="6"/>
      <c r="AV19" s="6"/>
      <c r="AW19" s="6"/>
      <c r="AX19" s="6"/>
      <c r="AY19" s="6"/>
      <c r="AZ19" s="6"/>
      <c r="BA19" s="6"/>
      <c r="BB19" s="6"/>
      <c r="BC19" s="6"/>
      <c r="BD19" s="6"/>
      <c r="BE19" s="6"/>
      <c r="BF19" s="6"/>
      <c r="BG19" s="6"/>
      <c r="BH19" s="6"/>
    </row>
    <row r="20" spans="1:60" ht="24" customHeight="1">
      <c r="A20" s="14" t="s">
        <v>28</v>
      </c>
      <c r="B20" s="14"/>
      <c r="C20" s="14"/>
      <c r="D20" s="14"/>
      <c r="E20" s="14"/>
      <c r="F20" s="14"/>
      <c r="G20" s="14"/>
      <c r="H20" s="218"/>
      <c r="I20" s="218"/>
      <c r="J20" s="218"/>
      <c r="K20" s="218"/>
      <c r="L20" s="218"/>
      <c r="M20" s="218"/>
      <c r="N20" s="218"/>
      <c r="O20" s="6" t="s">
        <v>17</v>
      </c>
      <c r="P20" s="6"/>
      <c r="Q20" s="6"/>
      <c r="R20" s="6"/>
      <c r="S20" s="6"/>
      <c r="T20" s="6"/>
      <c r="U20" s="6"/>
      <c r="V20" s="6"/>
      <c r="W20" s="11"/>
      <c r="X20" s="11"/>
      <c r="Y20" s="11"/>
      <c r="Z20" s="11"/>
      <c r="AA20" s="16" t="s">
        <v>29</v>
      </c>
      <c r="AB20" s="233"/>
      <c r="AC20" s="233"/>
      <c r="AD20" s="233"/>
      <c r="AE20" s="233"/>
      <c r="AF20" s="233"/>
      <c r="AG20" s="233"/>
      <c r="AH20" s="233"/>
      <c r="AI20" s="233"/>
      <c r="AJ20" s="233"/>
      <c r="AK20" s="6"/>
      <c r="AL20" s="6" t="s">
        <v>30</v>
      </c>
      <c r="AM20" s="6"/>
      <c r="AN20" s="6"/>
      <c r="AO20" s="6"/>
      <c r="AP20" s="6"/>
      <c r="AQ20" s="6"/>
      <c r="AR20" s="6"/>
      <c r="AS20" s="220"/>
      <c r="AT20" s="220"/>
      <c r="AU20" s="220"/>
      <c r="AV20" s="220"/>
      <c r="AW20" s="6" t="s">
        <v>31</v>
      </c>
      <c r="AX20" s="6"/>
      <c r="AY20" s="17" t="s">
        <v>32</v>
      </c>
      <c r="AZ20" s="6"/>
      <c r="BA20" s="6"/>
      <c r="BB20" s="6"/>
      <c r="BC20" s="6"/>
      <c r="BD20" s="6"/>
      <c r="BE20" s="6"/>
      <c r="BF20" s="6"/>
      <c r="BG20" s="6"/>
      <c r="BH20" s="6"/>
    </row>
    <row r="21" spans="1:60" ht="33.75" customHeight="1">
      <c r="A21" s="6" t="s">
        <v>33</v>
      </c>
      <c r="B21" s="6"/>
      <c r="C21" s="6"/>
      <c r="D21" s="6"/>
      <c r="E21" s="6"/>
      <c r="F21" s="6"/>
      <c r="G21" s="6"/>
      <c r="H21" s="6"/>
      <c r="I21" s="6"/>
      <c r="J21" s="6"/>
      <c r="K21" s="6"/>
      <c r="L21" s="6"/>
      <c r="M21" s="6"/>
      <c r="N21" s="6"/>
      <c r="O21" s="6"/>
      <c r="P21" s="6"/>
      <c r="Q21" s="6"/>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2"/>
      <c r="BF21" s="222"/>
      <c r="BG21" s="222"/>
      <c r="BH21" s="222"/>
    </row>
    <row r="22" spans="1:60" ht="6.75" customHeight="1" thickBo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row>
    <row r="23" spans="1:60" ht="6" customHeight="1" thickTop="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row>
    <row r="24" spans="1:60" ht="18" customHeight="1">
      <c r="A24" s="236" t="s">
        <v>417</v>
      </c>
      <c r="B24" s="236"/>
      <c r="C24" s="236"/>
      <c r="D24" s="236"/>
      <c r="E24" s="236"/>
      <c r="F24" s="236"/>
      <c r="G24" s="236"/>
      <c r="H24" s="236"/>
      <c r="I24" s="236"/>
      <c r="J24" s="236"/>
      <c r="K24" s="236"/>
      <c r="L24" s="236"/>
      <c r="M24" s="236"/>
      <c r="N24" s="236"/>
      <c r="O24" s="236"/>
      <c r="P24" s="236"/>
      <c r="Q24" s="236"/>
      <c r="R24" s="236"/>
      <c r="S24" s="236"/>
      <c r="T24" s="236"/>
      <c r="U24" s="236"/>
      <c r="V24" s="236"/>
      <c r="W24" s="236"/>
      <c r="X24" s="236"/>
      <c r="Y24" s="236"/>
      <c r="Z24" s="236"/>
      <c r="AA24" s="236"/>
      <c r="AB24" s="236"/>
      <c r="AC24" s="236"/>
      <c r="AD24" s="236"/>
      <c r="AE24" s="236"/>
      <c r="AF24" s="236"/>
      <c r="AG24" s="236"/>
      <c r="AH24" s="236"/>
      <c r="AI24" s="236"/>
      <c r="AJ24" s="236"/>
      <c r="AK24" s="236"/>
      <c r="AL24" s="236"/>
      <c r="AM24" s="236"/>
      <c r="AN24" s="236"/>
      <c r="AO24" s="236"/>
      <c r="AP24" s="236"/>
      <c r="AQ24" s="236"/>
      <c r="AR24" s="236"/>
      <c r="AS24" s="236"/>
      <c r="AT24" s="236"/>
      <c r="AU24" s="236"/>
      <c r="AV24" s="236"/>
      <c r="AW24" s="236"/>
      <c r="AX24" s="236"/>
      <c r="AY24" s="236"/>
      <c r="AZ24" s="236"/>
      <c r="BA24" s="236"/>
      <c r="BB24" s="236"/>
      <c r="BC24" s="236"/>
      <c r="BD24" s="236"/>
      <c r="BE24" s="236"/>
      <c r="BF24" s="236"/>
      <c r="BG24" s="236"/>
      <c r="BH24" s="236"/>
    </row>
    <row r="25" spans="1:60" ht="15" customHeight="1">
      <c r="A25" s="237" t="s">
        <v>445</v>
      </c>
      <c r="B25" s="237"/>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row>
    <row r="26" spans="1:60" ht="21" customHeight="1">
      <c r="A26" s="6" t="s">
        <v>34</v>
      </c>
      <c r="B26" s="6"/>
      <c r="C26" s="6"/>
      <c r="D26" s="6"/>
      <c r="E26" s="6"/>
      <c r="F26" s="19"/>
      <c r="G26" s="19"/>
      <c r="H26" s="95"/>
      <c r="I26" s="95"/>
      <c r="J26" s="95"/>
      <c r="K26" s="95"/>
      <c r="L26" s="95"/>
      <c r="M26" s="95"/>
      <c r="N26" s="95"/>
      <c r="O26" s="95"/>
      <c r="P26" s="95"/>
      <c r="Q26" s="95"/>
      <c r="R26" s="95"/>
      <c r="S26" s="95"/>
      <c r="T26" s="19"/>
      <c r="U26" s="19"/>
      <c r="V26" s="19"/>
      <c r="W26" s="19"/>
      <c r="X26" s="19"/>
      <c r="Y26" s="19"/>
      <c r="Z26" s="19"/>
      <c r="AA26" s="19"/>
      <c r="AB26" s="19"/>
      <c r="AC26" s="19"/>
      <c r="AD26" s="19"/>
      <c r="AE26" s="19"/>
      <c r="AF26" s="19"/>
      <c r="AG26" s="6" t="s">
        <v>386</v>
      </c>
      <c r="AH26" s="19"/>
      <c r="AI26" s="6"/>
      <c r="AJ26" s="6"/>
      <c r="AK26" s="6"/>
      <c r="AL26" s="104"/>
      <c r="AM26" s="104"/>
      <c r="AN26" s="104"/>
      <c r="AO26" s="104"/>
      <c r="AP26" s="104"/>
      <c r="AQ26" s="104"/>
      <c r="AR26" s="6"/>
      <c r="AS26" s="6"/>
      <c r="AT26" s="6"/>
      <c r="AU26" s="6"/>
      <c r="AV26" s="6"/>
      <c r="AW26" s="6"/>
      <c r="AX26" s="6"/>
      <c r="AY26" s="6"/>
      <c r="AZ26" s="6"/>
      <c r="BA26" s="6"/>
      <c r="BB26" s="6"/>
      <c r="BC26" s="6"/>
      <c r="BD26" s="6"/>
      <c r="BE26" s="6"/>
      <c r="BF26" s="6"/>
      <c r="BG26" s="6"/>
      <c r="BH26" s="6"/>
    </row>
    <row r="27" spans="1:60" ht="22.5" customHeight="1">
      <c r="A27" s="6" t="s">
        <v>79</v>
      </c>
      <c r="B27" s="6"/>
      <c r="C27" s="6"/>
      <c r="D27" s="6"/>
      <c r="E27" s="6"/>
      <c r="F27" s="6"/>
      <c r="G27" s="6"/>
      <c r="H27" s="6"/>
      <c r="I27" s="6"/>
      <c r="J27" s="6"/>
      <c r="K27" s="6"/>
      <c r="L27" s="6"/>
      <c r="M27" s="6"/>
      <c r="N27" s="6"/>
      <c r="O27" s="218"/>
      <c r="P27" s="218"/>
      <c r="Q27" s="218"/>
      <c r="R27" s="218"/>
      <c r="S27" s="218"/>
      <c r="T27" s="6"/>
      <c r="U27" s="6" t="s">
        <v>27</v>
      </c>
      <c r="V27" s="6"/>
      <c r="W27" s="6"/>
      <c r="X27" s="6"/>
      <c r="Y27" s="6"/>
      <c r="Z27" s="6"/>
      <c r="AA27" s="6"/>
      <c r="AB27" s="6"/>
      <c r="AC27" s="17"/>
      <c r="AD27" s="11"/>
      <c r="AE27" s="11"/>
      <c r="AF27" s="11"/>
      <c r="AG27" s="6" t="s">
        <v>80</v>
      </c>
      <c r="AH27" s="11"/>
      <c r="AI27" s="6"/>
      <c r="AJ27" s="6"/>
      <c r="AK27" s="6"/>
      <c r="AL27" s="6"/>
      <c r="AM27" s="6"/>
      <c r="AN27" s="6"/>
      <c r="AO27" s="6"/>
      <c r="AP27" s="6"/>
      <c r="AQ27" s="6"/>
      <c r="AR27" s="6"/>
      <c r="AS27" s="6"/>
      <c r="AT27" s="6"/>
      <c r="AU27" s="6"/>
      <c r="AV27" s="6"/>
      <c r="AW27" s="6"/>
      <c r="AX27" s="6"/>
      <c r="AY27" s="218"/>
      <c r="AZ27" s="218"/>
      <c r="BA27" s="218"/>
      <c r="BB27" s="218"/>
      <c r="BC27" s="218"/>
      <c r="BD27" s="218"/>
      <c r="BE27" s="11"/>
      <c r="BF27" s="11" t="s">
        <v>27</v>
      </c>
      <c r="BG27" s="6"/>
      <c r="BH27" s="6"/>
    </row>
    <row r="28" spans="1:60" ht="22.5" customHeight="1">
      <c r="A28" s="17" t="s">
        <v>35</v>
      </c>
      <c r="B28" s="11"/>
      <c r="C28" s="11"/>
      <c r="D28" s="11"/>
      <c r="E28" s="11"/>
      <c r="F28" s="11"/>
      <c r="G28" s="6"/>
      <c r="H28" s="6"/>
      <c r="I28" s="6"/>
      <c r="J28" s="6" t="s">
        <v>36</v>
      </c>
      <c r="K28" s="6"/>
      <c r="L28" s="6"/>
      <c r="M28" s="6"/>
      <c r="N28" s="6"/>
      <c r="O28" s="6"/>
      <c r="P28" s="6"/>
      <c r="Q28" s="97" t="str">
        <f>IF(O27="","",O27-AY27)</f>
        <v/>
      </c>
      <c r="R28" s="97"/>
      <c r="S28" s="97"/>
      <c r="T28" s="97"/>
      <c r="U28" s="97"/>
      <c r="V28" s="97"/>
      <c r="W28" s="11"/>
      <c r="X28" s="11" t="s">
        <v>27</v>
      </c>
      <c r="Y28" s="11"/>
      <c r="Z28" s="11"/>
      <c r="AA28" s="11"/>
      <c r="AB28" s="6" t="s">
        <v>37</v>
      </c>
      <c r="AC28" s="11"/>
      <c r="AD28" s="6"/>
      <c r="AE28" s="6"/>
      <c r="AF28" s="6"/>
      <c r="AG28" s="6"/>
      <c r="AH28" s="6"/>
      <c r="AI28" s="235" t="str">
        <f>IF(Q28="","",Q28/O27)</f>
        <v/>
      </c>
      <c r="AJ28" s="235"/>
      <c r="AK28" s="235"/>
      <c r="AL28" s="235"/>
      <c r="AM28" s="235"/>
      <c r="AN28" s="235"/>
      <c r="AO28" s="6"/>
      <c r="AP28" s="6"/>
      <c r="AQ28" s="6"/>
      <c r="AR28" s="6"/>
      <c r="AS28" s="6"/>
      <c r="AT28" s="6"/>
      <c r="AU28" s="6"/>
      <c r="AV28" s="6"/>
      <c r="AW28" s="6"/>
      <c r="AX28" s="6"/>
      <c r="AY28" s="6"/>
      <c r="AZ28" s="6"/>
      <c r="BA28" s="6"/>
      <c r="BB28" s="6"/>
      <c r="BC28" s="6"/>
      <c r="BD28" s="6"/>
      <c r="BE28" s="6"/>
      <c r="BF28" s="6"/>
      <c r="BG28" s="6"/>
      <c r="BH28" s="6"/>
    </row>
    <row r="29" spans="1:60" ht="22.5" customHeight="1">
      <c r="A29" s="6" t="s">
        <v>38</v>
      </c>
      <c r="B29" s="6"/>
      <c r="C29" s="6"/>
      <c r="D29" s="6"/>
      <c r="E29" s="6"/>
      <c r="F29" s="6"/>
      <c r="G29" s="220"/>
      <c r="H29" s="220"/>
      <c r="I29" s="220"/>
      <c r="J29" s="220"/>
      <c r="K29" s="220"/>
      <c r="L29" s="220"/>
      <c r="M29" s="220"/>
      <c r="N29" s="220"/>
      <c r="O29" s="220"/>
      <c r="P29" s="220"/>
      <c r="Q29" s="220"/>
      <c r="R29" s="220"/>
      <c r="S29" s="220"/>
      <c r="T29" s="6"/>
      <c r="U29" s="6" t="s">
        <v>39</v>
      </c>
      <c r="V29" s="6"/>
      <c r="W29" s="6"/>
      <c r="X29" s="6"/>
      <c r="Y29" s="220"/>
      <c r="Z29" s="220"/>
      <c r="AA29" s="220"/>
      <c r="AB29" s="220"/>
      <c r="AC29" s="220"/>
      <c r="AD29" s="6"/>
      <c r="AE29" s="6" t="s">
        <v>22</v>
      </c>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row>
    <row r="30" spans="1:60" ht="24" customHeight="1">
      <c r="A30" s="6" t="s">
        <v>40</v>
      </c>
      <c r="B30" s="6"/>
      <c r="C30" s="6"/>
      <c r="D30" s="6"/>
      <c r="E30" s="6"/>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2"/>
      <c r="BF30" s="222"/>
      <c r="BG30" s="222"/>
      <c r="BH30" s="222"/>
    </row>
    <row r="31" spans="1:60" ht="15.75" customHeight="1">
      <c r="A31" s="224" t="s">
        <v>102</v>
      </c>
      <c r="B31" s="224"/>
      <c r="C31" s="224"/>
      <c r="D31" s="224"/>
      <c r="E31" s="224"/>
      <c r="F31" s="224"/>
      <c r="G31" s="224"/>
      <c r="H31" s="224"/>
      <c r="I31" s="224"/>
      <c r="J31" s="224"/>
      <c r="K31" s="224"/>
      <c r="L31" s="224"/>
      <c r="M31" s="224"/>
      <c r="N31" s="224"/>
      <c r="O31" s="224"/>
      <c r="P31" s="224"/>
      <c r="Q31" s="224"/>
      <c r="R31" s="224"/>
      <c r="S31" s="224"/>
      <c r="T31" s="224"/>
      <c r="U31" s="224"/>
      <c r="V31" s="224"/>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row>
    <row r="32" spans="1:60" ht="22.5" customHeight="1">
      <c r="A32" s="241"/>
      <c r="B32" s="241"/>
      <c r="C32" s="241"/>
      <c r="D32" s="241"/>
      <c r="E32" s="241"/>
      <c r="F32" s="241"/>
      <c r="G32" s="241"/>
      <c r="H32" s="241"/>
      <c r="I32" s="241"/>
      <c r="J32" s="241"/>
      <c r="K32" s="241"/>
      <c r="L32" s="241"/>
      <c r="M32" s="241"/>
      <c r="N32" s="241"/>
      <c r="O32" s="241"/>
      <c r="P32" s="241"/>
      <c r="Q32" s="241"/>
      <c r="R32" s="241"/>
      <c r="S32" s="241"/>
      <c r="T32" s="241"/>
      <c r="U32" s="241"/>
      <c r="V32" s="241"/>
      <c r="W32" s="20"/>
      <c r="X32" s="95"/>
      <c r="Y32" s="95"/>
      <c r="Z32" s="95"/>
      <c r="AA32" s="95"/>
      <c r="AB32" s="95"/>
      <c r="AC32" s="95"/>
      <c r="AD32" s="14"/>
      <c r="AE32" s="58"/>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226"/>
      <c r="BF32" s="226"/>
      <c r="BG32" s="226"/>
      <c r="BH32" s="226"/>
    </row>
    <row r="33" spans="1:60">
      <c r="A33" s="223" t="s">
        <v>42</v>
      </c>
      <c r="B33" s="223"/>
      <c r="C33" s="223"/>
      <c r="D33" s="223"/>
      <c r="E33" s="223"/>
      <c r="F33" s="223"/>
      <c r="G33" s="223"/>
      <c r="H33" s="223"/>
      <c r="I33" s="223"/>
      <c r="J33" s="223"/>
      <c r="K33" s="223"/>
      <c r="L33" s="223"/>
      <c r="M33" s="223"/>
      <c r="N33" s="223"/>
      <c r="O33" s="223"/>
      <c r="P33" s="223"/>
      <c r="Q33" s="223"/>
      <c r="R33" s="223"/>
      <c r="S33" s="223"/>
      <c r="T33" s="223"/>
      <c r="U33" s="223"/>
      <c r="V33" s="223"/>
      <c r="W33" s="32"/>
      <c r="X33" s="224" t="s">
        <v>41</v>
      </c>
      <c r="Y33" s="224"/>
      <c r="Z33" s="224"/>
      <c r="AA33" s="224"/>
      <c r="AB33" s="224"/>
      <c r="AC33" s="224"/>
      <c r="AD33" s="14"/>
      <c r="AE33" s="39"/>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226"/>
      <c r="BF33" s="226"/>
      <c r="BG33" s="226"/>
      <c r="BH33" s="226"/>
    </row>
    <row r="34" spans="1:60" ht="33" customHeight="1">
      <c r="A34" s="221" t="s">
        <v>418</v>
      </c>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14"/>
      <c r="AE34" s="39"/>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row>
  </sheetData>
  <sheetProtection algorithmName="SHA-512" hashValue="RU60olcS/6nynFxyabhWvGHbKyszUTxOTHmncDSMvDbEA9F0P9skB0rADRM3UwX9gnFWO1kwWd1BBtHoiT14UA==" saltValue="HLi5Eb5+hdzuoxgbv42iEg==" spinCount="100000" sheet="1" objects="1" scenarios="1"/>
  <mergeCells count="82">
    <mergeCell ref="A33:V33"/>
    <mergeCell ref="X33:AC33"/>
    <mergeCell ref="G29:S29"/>
    <mergeCell ref="Y29:AC29"/>
    <mergeCell ref="F30:BH30"/>
    <mergeCell ref="A32:V32"/>
    <mergeCell ref="X32:AC32"/>
    <mergeCell ref="AF32:BH33"/>
    <mergeCell ref="A31:V31"/>
    <mergeCell ref="Q28:V28"/>
    <mergeCell ref="AI28:AN28"/>
    <mergeCell ref="N18:S18"/>
    <mergeCell ref="K19:AI19"/>
    <mergeCell ref="R21:BH21"/>
    <mergeCell ref="A24:BH24"/>
    <mergeCell ref="H26:S26"/>
    <mergeCell ref="O27:S27"/>
    <mergeCell ref="AY27:BD27"/>
    <mergeCell ref="H20:N20"/>
    <mergeCell ref="AS20:AV20"/>
    <mergeCell ref="AB20:AJ20"/>
    <mergeCell ref="A25:BH25"/>
    <mergeCell ref="AL26:AQ26"/>
    <mergeCell ref="K16:AB16"/>
    <mergeCell ref="AO16:BG16"/>
    <mergeCell ref="AV17:AY17"/>
    <mergeCell ref="AV15:AY15"/>
    <mergeCell ref="B17:F17"/>
    <mergeCell ref="K17:O17"/>
    <mergeCell ref="S17:V17"/>
    <mergeCell ref="AE17:AI17"/>
    <mergeCell ref="AN17:AR17"/>
    <mergeCell ref="B15:F15"/>
    <mergeCell ref="K15:O15"/>
    <mergeCell ref="S15:V15"/>
    <mergeCell ref="AE15:AI15"/>
    <mergeCell ref="AN15:AR15"/>
    <mergeCell ref="H13:N13"/>
    <mergeCell ref="X13:AC13"/>
    <mergeCell ref="K14:AB14"/>
    <mergeCell ref="AM14:BG14"/>
    <mergeCell ref="AG11:AL11"/>
    <mergeCell ref="AN11:AQ11"/>
    <mergeCell ref="N12:S12"/>
    <mergeCell ref="AB12:BH12"/>
    <mergeCell ref="AS11:AW11"/>
    <mergeCell ref="AY11:BC11"/>
    <mergeCell ref="BE11:BH11"/>
    <mergeCell ref="A11:D11"/>
    <mergeCell ref="F11:J11"/>
    <mergeCell ref="L11:P11"/>
    <mergeCell ref="R11:U11"/>
    <mergeCell ref="W11:AE11"/>
    <mergeCell ref="AJ8:AP8"/>
    <mergeCell ref="BF8:BH8"/>
    <mergeCell ref="D8:AE8"/>
    <mergeCell ref="AG10:AL10"/>
    <mergeCell ref="AN10:AQ10"/>
    <mergeCell ref="A10:D10"/>
    <mergeCell ref="F10:J10"/>
    <mergeCell ref="L10:P10"/>
    <mergeCell ref="R10:U10"/>
    <mergeCell ref="W10:AE10"/>
    <mergeCell ref="AS10:AW10"/>
    <mergeCell ref="AY10:BC10"/>
    <mergeCell ref="BE10:BH10"/>
    <mergeCell ref="A34:AC34"/>
    <mergeCell ref="A1:BH1"/>
    <mergeCell ref="A2:BH2"/>
    <mergeCell ref="H4:T4"/>
    <mergeCell ref="L5:T5"/>
    <mergeCell ref="AH5:AV5"/>
    <mergeCell ref="AW5:BH5"/>
    <mergeCell ref="F7:X7"/>
    <mergeCell ref="AE7:AX7"/>
    <mergeCell ref="BD7:BH7"/>
    <mergeCell ref="BC8:BE8"/>
    <mergeCell ref="AZ8:BB8"/>
    <mergeCell ref="AW8:AY8"/>
    <mergeCell ref="AT8:AV8"/>
    <mergeCell ref="AQ8:AS8"/>
    <mergeCell ref="AF8:AI8"/>
  </mergeCells>
  <pageMargins left="0.35" right="0.25" top="0.75" bottom="0.75" header="0.3" footer="0.3"/>
  <pageSetup scale="99" fitToHeight="0" orientation="portrait" r:id="rId1"/>
  <headerFooter>
    <oddFooter>&amp;R&amp;G</oddFooter>
  </headerFooter>
  <legacyDrawingHF r:id="rId2"/>
  <extLst>
    <ext xmlns:x14="http://schemas.microsoft.com/office/spreadsheetml/2009/9/main" uri="{78C0D931-6437-407d-A8EE-F0AAD7539E65}">
      <x14:conditionalFormattings>
        <x14:conditionalFormatting xmlns:xm="http://schemas.microsoft.com/office/excel/2006/main">
          <x14:cfRule type="iconSet" priority="1" id="{0D0648EC-A11F-4E40-969A-0E7D473522D2}">
            <x14:iconSet iconSet="3Symbols2" custom="1">
              <x14:cfvo type="percent">
                <xm:f>0</xm:f>
              </x14:cfvo>
              <x14:cfvo type="num">
                <xm:f>0</xm:f>
              </x14:cfvo>
              <x14:cfvo type="num" gte="0">
                <xm:f>0.1</xm:f>
              </x14:cfvo>
              <x14:cfIcon iconSet="3Symbols2" iconId="0"/>
              <x14:cfIcon iconSet="3Symbols2" iconId="2"/>
              <x14:cfIcon iconSet="3Symbols2" iconId="0"/>
            </x14:iconSet>
          </x14:cfRule>
          <xm:sqref>AI28:AN28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'Office Use'!$B$4:$B$7</xm:f>
          </x14:formula1>
          <xm:sqref>AB20</xm:sqref>
        </x14:dataValidation>
        <x14:dataValidation type="list" allowBlank="1" showInputMessage="1" showErrorMessage="1">
          <x14:formula1>
            <xm:f>'Office Use'!$G$8:$G$9</xm:f>
          </x14:formula1>
          <xm:sqref>BE11</xm:sqref>
        </x14:dataValidation>
        <x14:dataValidation type="list" allowBlank="1" showInputMessage="1" showErrorMessage="1">
          <x14:formula1>
            <xm:f>'Office Use'!$G$3:$G$4</xm:f>
          </x14:formula1>
          <xm:sqref>AY11</xm:sqref>
        </x14:dataValidation>
        <x14:dataValidation type="list" allowBlank="1" showInputMessage="1" showErrorMessage="1">
          <x14:formula1>
            <xm:f>'Office Use'!$B$40:$B$41</xm:f>
          </x14:formula1>
          <xm:sqref>AL26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H34"/>
  <sheetViews>
    <sheetView showGridLines="0" zoomScaleNormal="100" workbookViewId="0">
      <selection activeCell="L5" sqref="L5:T5"/>
    </sheetView>
  </sheetViews>
  <sheetFormatPr defaultColWidth="9.140625" defaultRowHeight="12.75"/>
  <cols>
    <col min="1"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2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21">
      <c r="A2" s="230" t="s">
        <v>44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6"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5" customHeight="1">
      <c r="A4" s="6" t="s">
        <v>9</v>
      </c>
      <c r="B4" s="4"/>
      <c r="C4" s="4"/>
      <c r="D4" s="4"/>
      <c r="E4" s="4"/>
      <c r="F4" s="4"/>
      <c r="G4" s="3"/>
      <c r="H4" s="231" t="str">
        <f>IF('Well Summary'!J21="","",'Well Summary'!J21)</f>
        <v/>
      </c>
      <c r="I4" s="231"/>
      <c r="J4" s="231"/>
      <c r="K4" s="231"/>
      <c r="L4" s="231"/>
      <c r="M4" s="231"/>
      <c r="N4" s="231"/>
      <c r="O4" s="231"/>
      <c r="P4" s="231"/>
      <c r="Q4" s="231"/>
      <c r="R4" s="231"/>
      <c r="S4" s="231"/>
      <c r="T4" s="231"/>
      <c r="U4" s="3"/>
      <c r="V4" s="3"/>
      <c r="W4" s="3"/>
      <c r="X4" s="3"/>
      <c r="Y4" s="3"/>
      <c r="Z4" s="3"/>
      <c r="AA4" s="3"/>
      <c r="AB4" s="3"/>
      <c r="AC4" s="3"/>
      <c r="AD4" s="3"/>
      <c r="AE4" s="3"/>
      <c r="AF4" s="3"/>
      <c r="AG4" s="3"/>
      <c r="AH4" s="3"/>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row>
    <row r="5" spans="1:60" ht="21" customHeight="1">
      <c r="A5" s="6" t="s">
        <v>10</v>
      </c>
      <c r="B5" s="4"/>
      <c r="C5" s="4"/>
      <c r="D5" s="4"/>
      <c r="E5" s="4"/>
      <c r="F5" s="4"/>
      <c r="G5" s="4"/>
      <c r="H5" s="4"/>
      <c r="I5" s="4"/>
      <c r="J5" s="4"/>
      <c r="K5" s="4"/>
      <c r="L5" s="95"/>
      <c r="M5" s="95"/>
      <c r="N5" s="95"/>
      <c r="O5" s="95"/>
      <c r="P5" s="95"/>
      <c r="Q5" s="95"/>
      <c r="R5" s="95"/>
      <c r="S5" s="95"/>
      <c r="T5" s="95"/>
      <c r="U5" s="4"/>
      <c r="V5" s="4"/>
      <c r="W5" s="4"/>
      <c r="X5" s="4"/>
      <c r="Y5" s="4"/>
      <c r="Z5" s="4"/>
      <c r="AA5" s="4"/>
      <c r="AB5" s="4"/>
      <c r="AC5" s="4"/>
      <c r="AD5" s="4"/>
      <c r="AE5" s="4"/>
      <c r="AF5" s="5"/>
      <c r="AG5" s="5"/>
      <c r="AH5" s="96" t="s">
        <v>11</v>
      </c>
      <c r="AI5" s="96"/>
      <c r="AJ5" s="96"/>
      <c r="AK5" s="96"/>
      <c r="AL5" s="96"/>
      <c r="AM5" s="96"/>
      <c r="AN5" s="96"/>
      <c r="AO5" s="96"/>
      <c r="AP5" s="96"/>
      <c r="AQ5" s="96"/>
      <c r="AR5" s="96"/>
      <c r="AS5" s="96"/>
      <c r="AT5" s="96"/>
      <c r="AU5" s="96"/>
      <c r="AV5" s="96"/>
      <c r="AW5" s="97" t="str">
        <f>IF('Well Summary'!O5="","",'Well Summary'!O5)</f>
        <v/>
      </c>
      <c r="AX5" s="99"/>
      <c r="AY5" s="99"/>
      <c r="AZ5" s="99"/>
      <c r="BA5" s="99"/>
      <c r="BB5" s="99"/>
      <c r="BC5" s="99"/>
      <c r="BD5" s="99"/>
      <c r="BE5" s="99"/>
      <c r="BF5" s="99"/>
      <c r="BG5" s="99"/>
      <c r="BH5" s="99"/>
    </row>
    <row r="6" spans="1:60" ht="3" customHeight="1">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row>
    <row r="7" spans="1:60" ht="21" customHeight="1">
      <c r="A7" s="6" t="s">
        <v>12</v>
      </c>
      <c r="B7" s="6"/>
      <c r="C7" s="6"/>
      <c r="D7" s="6"/>
      <c r="E7" s="6"/>
      <c r="F7" s="99" t="str">
        <f>IF('Well Summary'!H6="","",'Well Summary'!H6)</f>
        <v/>
      </c>
      <c r="G7" s="99"/>
      <c r="H7" s="99"/>
      <c r="I7" s="99"/>
      <c r="J7" s="99"/>
      <c r="K7" s="99"/>
      <c r="L7" s="99"/>
      <c r="M7" s="99"/>
      <c r="N7" s="99"/>
      <c r="O7" s="99"/>
      <c r="P7" s="99"/>
      <c r="Q7" s="99"/>
      <c r="R7" s="99"/>
      <c r="S7" s="99"/>
      <c r="T7" s="99"/>
      <c r="U7" s="99"/>
      <c r="V7" s="99"/>
      <c r="W7" s="99"/>
      <c r="X7" s="99"/>
      <c r="Y7" s="6"/>
      <c r="Z7" s="6"/>
      <c r="AA7" s="6"/>
      <c r="AB7" s="6"/>
      <c r="AC7" s="6"/>
      <c r="AD7" s="31" t="s">
        <v>13</v>
      </c>
      <c r="AE7" s="99" t="str">
        <f>IF('Well Summary'!BA6="","",'Well Summary'!BA6)</f>
        <v/>
      </c>
      <c r="AF7" s="99"/>
      <c r="AG7" s="99"/>
      <c r="AH7" s="99"/>
      <c r="AI7" s="99"/>
      <c r="AJ7" s="99"/>
      <c r="AK7" s="99"/>
      <c r="AL7" s="99"/>
      <c r="AM7" s="99"/>
      <c r="AN7" s="99"/>
      <c r="AO7" s="99"/>
      <c r="AP7" s="99"/>
      <c r="AQ7" s="99"/>
      <c r="AR7" s="99"/>
      <c r="AS7" s="99"/>
      <c r="AT7" s="99"/>
      <c r="AU7" s="99"/>
      <c r="AV7" s="99"/>
      <c r="AW7" s="99"/>
      <c r="AX7" s="99"/>
      <c r="AY7" s="6"/>
      <c r="AZ7" s="6"/>
      <c r="BA7" s="6"/>
      <c r="BB7" s="6"/>
      <c r="BC7" s="31" t="s">
        <v>405</v>
      </c>
      <c r="BD7" s="99" t="str">
        <f>IF('Well Summary'!CJ6="","",'Well Summary'!CJ6)</f>
        <v/>
      </c>
      <c r="BE7" s="99"/>
      <c r="BF7" s="99"/>
      <c r="BG7" s="99"/>
      <c r="BH7" s="99"/>
    </row>
    <row r="8" spans="1:60" ht="21" customHeight="1">
      <c r="A8" s="6" t="s">
        <v>1</v>
      </c>
      <c r="B8" s="6"/>
      <c r="C8" s="6"/>
      <c r="D8" s="99" t="str">
        <f>IF('Well Summary'!E7="","",'Well Summary'!E7)</f>
        <v/>
      </c>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100" t="s">
        <v>0</v>
      </c>
      <c r="AG8" s="100"/>
      <c r="AH8" s="100"/>
      <c r="AI8" s="100"/>
      <c r="AJ8" s="101" t="str">
        <f>IF('Well Summary'!BC7="","",'Well Summary'!BC7)</f>
        <v/>
      </c>
      <c r="AK8" s="101"/>
      <c r="AL8" s="101"/>
      <c r="AM8" s="101"/>
      <c r="AN8" s="101"/>
      <c r="AO8" s="101"/>
      <c r="AP8" s="101"/>
      <c r="AQ8" s="100" t="s">
        <v>81</v>
      </c>
      <c r="AR8" s="100"/>
      <c r="AS8" s="100"/>
      <c r="AT8" s="102" t="str">
        <f>IF('Well Summary'!BR7="","",'Well Summary'!BR7)</f>
        <v/>
      </c>
      <c r="AU8" s="102"/>
      <c r="AV8" s="102"/>
      <c r="AW8" s="100" t="s">
        <v>82</v>
      </c>
      <c r="AX8" s="100"/>
      <c r="AY8" s="96"/>
      <c r="AZ8" s="103" t="str">
        <f>IF('Well Summary'!CC7="","",'Well Summary'!CC7)</f>
        <v/>
      </c>
      <c r="BA8" s="103"/>
      <c r="BB8" s="103"/>
      <c r="BC8" s="96" t="s">
        <v>83</v>
      </c>
      <c r="BD8" s="96"/>
      <c r="BE8" s="96"/>
      <c r="BF8" s="102" t="str">
        <f>IF('Well Summary'!CL7="","",'Well Summary'!CL7)</f>
        <v/>
      </c>
      <c r="BG8" s="102"/>
      <c r="BH8" s="102"/>
    </row>
    <row r="9" spans="1:60" ht="21" customHeight="1">
      <c r="A9" s="6"/>
      <c r="B9" s="78" t="s">
        <v>475</v>
      </c>
      <c r="C9" s="6"/>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31"/>
      <c r="AG9" s="31"/>
      <c r="AH9" s="31"/>
      <c r="AI9" s="31"/>
      <c r="AJ9" s="66"/>
      <c r="AK9" s="66"/>
      <c r="AL9" s="66"/>
      <c r="AM9" s="55"/>
      <c r="AN9" s="55"/>
      <c r="AO9" s="55"/>
      <c r="AP9" s="55"/>
      <c r="AQ9" s="31"/>
      <c r="AR9" s="31"/>
      <c r="AS9" s="31"/>
      <c r="AT9" s="76"/>
      <c r="AU9" s="76"/>
      <c r="AV9" s="76"/>
      <c r="AW9" s="31"/>
      <c r="AX9" s="31"/>
      <c r="AY9" s="31"/>
      <c r="AZ9" s="76"/>
      <c r="BA9" s="76"/>
      <c r="BB9" s="76"/>
      <c r="BC9" s="31"/>
      <c r="BD9" s="31"/>
      <c r="BE9" s="31"/>
      <c r="BF9" s="77"/>
      <c r="BG9" s="77"/>
      <c r="BH9" s="77"/>
    </row>
    <row r="10" spans="1:60" s="7" customFormat="1" ht="42" customHeight="1">
      <c r="A10" s="228" t="s">
        <v>431</v>
      </c>
      <c r="B10" s="228"/>
      <c r="C10" s="228"/>
      <c r="D10" s="228"/>
      <c r="E10" s="51"/>
      <c r="F10" s="228" t="s">
        <v>428</v>
      </c>
      <c r="G10" s="228"/>
      <c r="H10" s="228"/>
      <c r="I10" s="228"/>
      <c r="J10" s="228"/>
      <c r="K10" s="39"/>
      <c r="L10" s="228" t="s">
        <v>432</v>
      </c>
      <c r="M10" s="228"/>
      <c r="N10" s="228"/>
      <c r="O10" s="228"/>
      <c r="P10" s="228"/>
      <c r="Q10" s="39"/>
      <c r="R10" s="228" t="s">
        <v>433</v>
      </c>
      <c r="S10" s="228"/>
      <c r="T10" s="228"/>
      <c r="U10" s="228"/>
      <c r="V10" s="51"/>
      <c r="W10" s="228" t="s">
        <v>434</v>
      </c>
      <c r="X10" s="228"/>
      <c r="Y10" s="228"/>
      <c r="Z10" s="228"/>
      <c r="AA10" s="228"/>
      <c r="AB10" s="228"/>
      <c r="AC10" s="228"/>
      <c r="AD10" s="228"/>
      <c r="AE10" s="228"/>
      <c r="AF10" s="39"/>
      <c r="AG10" s="228" t="s">
        <v>435</v>
      </c>
      <c r="AH10" s="228"/>
      <c r="AI10" s="228"/>
      <c r="AJ10" s="228"/>
      <c r="AK10" s="228"/>
      <c r="AL10" s="228"/>
      <c r="AM10" s="39"/>
      <c r="AN10" s="228" t="s">
        <v>436</v>
      </c>
      <c r="AO10" s="228"/>
      <c r="AP10" s="228"/>
      <c r="AQ10" s="228"/>
      <c r="AR10" s="39"/>
      <c r="AS10" s="238" t="s">
        <v>437</v>
      </c>
      <c r="AT10" s="238"/>
      <c r="AU10" s="238"/>
      <c r="AV10" s="238"/>
      <c r="AW10" s="238"/>
      <c r="AX10" s="39"/>
      <c r="AY10" s="238" t="s">
        <v>438</v>
      </c>
      <c r="AZ10" s="238"/>
      <c r="BA10" s="238"/>
      <c r="BB10" s="238"/>
      <c r="BC10" s="238"/>
      <c r="BD10" s="39"/>
      <c r="BE10" s="228" t="s">
        <v>439</v>
      </c>
      <c r="BF10" s="228"/>
      <c r="BG10" s="228"/>
      <c r="BH10" s="228"/>
    </row>
    <row r="11" spans="1:60" ht="25.5" customHeight="1">
      <c r="A11" s="104"/>
      <c r="B11" s="104"/>
      <c r="C11" s="104"/>
      <c r="D11" s="104"/>
      <c r="E11" s="22"/>
      <c r="F11" s="233"/>
      <c r="G11" s="233"/>
      <c r="H11" s="233"/>
      <c r="I11" s="233"/>
      <c r="J11" s="233"/>
      <c r="K11" s="23"/>
      <c r="L11" s="233"/>
      <c r="M11" s="233"/>
      <c r="N11" s="233"/>
      <c r="O11" s="233"/>
      <c r="P11" s="233"/>
      <c r="Q11" s="22"/>
      <c r="R11" s="104"/>
      <c r="S11" s="104"/>
      <c r="T11" s="104"/>
      <c r="U11" s="104"/>
      <c r="V11" s="52"/>
      <c r="W11" s="232"/>
      <c r="X11" s="232"/>
      <c r="Y11" s="232"/>
      <c r="Z11" s="232"/>
      <c r="AA11" s="232"/>
      <c r="AB11" s="232"/>
      <c r="AC11" s="232"/>
      <c r="AD11" s="232"/>
      <c r="AE11" s="232"/>
      <c r="AF11" s="22"/>
      <c r="AG11" s="232"/>
      <c r="AH11" s="232"/>
      <c r="AI11" s="232"/>
      <c r="AJ11" s="232"/>
      <c r="AK11" s="232"/>
      <c r="AL11" s="232"/>
      <c r="AM11" s="22"/>
      <c r="AN11" s="104"/>
      <c r="AO11" s="104"/>
      <c r="AP11" s="104"/>
      <c r="AQ11" s="104"/>
      <c r="AR11" s="22"/>
      <c r="AS11" s="232"/>
      <c r="AT11" s="232"/>
      <c r="AU11" s="232"/>
      <c r="AV11" s="232"/>
      <c r="AW11" s="232"/>
      <c r="AX11" s="22"/>
      <c r="AY11" s="104"/>
      <c r="AZ11" s="104"/>
      <c r="BA11" s="104"/>
      <c r="BB11" s="104"/>
      <c r="BC11" s="104"/>
      <c r="BD11" s="22"/>
      <c r="BE11" s="104"/>
      <c r="BF11" s="104"/>
      <c r="BG11" s="104"/>
      <c r="BH11" s="104"/>
    </row>
    <row r="12" spans="1:60" ht="24" customHeight="1">
      <c r="A12" s="6" t="s">
        <v>14</v>
      </c>
      <c r="B12" s="6"/>
      <c r="C12" s="6"/>
      <c r="D12" s="6"/>
      <c r="E12" s="6"/>
      <c r="F12" s="6"/>
      <c r="G12" s="6"/>
      <c r="H12" s="6"/>
      <c r="I12" s="6"/>
      <c r="J12" s="6"/>
      <c r="K12" s="6"/>
      <c r="L12" s="6"/>
      <c r="M12" s="6"/>
      <c r="N12" s="229"/>
      <c r="O12" s="229"/>
      <c r="P12" s="229"/>
      <c r="Q12" s="229"/>
      <c r="R12" s="229"/>
      <c r="S12" s="229"/>
      <c r="T12" s="6"/>
      <c r="U12" s="6" t="s">
        <v>15</v>
      </c>
      <c r="V12" s="6"/>
      <c r="W12" s="6"/>
      <c r="X12" s="6"/>
      <c r="Y12" s="6"/>
      <c r="Z12" s="6"/>
      <c r="AA12" s="6"/>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row>
    <row r="13" spans="1:60" s="7" customFormat="1" ht="21" customHeight="1">
      <c r="A13" s="8"/>
      <c r="B13" s="8"/>
      <c r="C13" s="8"/>
      <c r="D13" s="8"/>
      <c r="E13" s="8"/>
      <c r="F13" s="8"/>
      <c r="G13" s="53" t="s">
        <v>16</v>
      </c>
      <c r="H13" s="233"/>
      <c r="I13" s="233"/>
      <c r="J13" s="233"/>
      <c r="K13" s="233"/>
      <c r="L13" s="233"/>
      <c r="M13" s="233"/>
      <c r="N13" s="233"/>
      <c r="O13" s="39" t="s">
        <v>17</v>
      </c>
      <c r="P13" s="39"/>
      <c r="Q13" s="39"/>
      <c r="R13" s="39"/>
      <c r="S13" s="39"/>
      <c r="T13" s="39"/>
      <c r="U13" s="39"/>
      <c r="V13" s="39"/>
      <c r="W13" s="53" t="s">
        <v>7</v>
      </c>
      <c r="X13" s="104"/>
      <c r="Y13" s="104"/>
      <c r="Z13" s="104"/>
      <c r="AA13" s="104"/>
      <c r="AB13" s="104"/>
      <c r="AC13" s="104"/>
      <c r="AD13" s="39" t="s">
        <v>18</v>
      </c>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6"/>
    </row>
    <row r="14" spans="1:60" ht="24" customHeight="1">
      <c r="A14" s="9" t="s">
        <v>19</v>
      </c>
      <c r="B14" s="10"/>
      <c r="C14" s="10"/>
      <c r="D14" s="10"/>
      <c r="E14" s="10"/>
      <c r="F14" s="10"/>
      <c r="G14" s="10"/>
      <c r="H14" s="10"/>
      <c r="I14" s="10"/>
      <c r="J14" s="10"/>
      <c r="K14" s="234"/>
      <c r="L14" s="234"/>
      <c r="M14" s="234"/>
      <c r="N14" s="234"/>
      <c r="O14" s="234"/>
      <c r="P14" s="234"/>
      <c r="Q14" s="234"/>
      <c r="R14" s="234"/>
      <c r="S14" s="234"/>
      <c r="T14" s="234"/>
      <c r="U14" s="234"/>
      <c r="V14" s="234"/>
      <c r="W14" s="234"/>
      <c r="X14" s="234"/>
      <c r="Y14" s="234"/>
      <c r="Z14" s="234"/>
      <c r="AA14" s="234"/>
      <c r="AB14" s="234"/>
      <c r="AC14" s="11"/>
      <c r="AD14" s="11"/>
      <c r="AE14" s="12" t="s">
        <v>20</v>
      </c>
      <c r="AF14" s="11"/>
      <c r="AG14" s="11"/>
      <c r="AH14" s="11"/>
      <c r="AI14" s="11"/>
      <c r="AJ14" s="11"/>
      <c r="AK14" s="11"/>
      <c r="AL14" s="11"/>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6"/>
    </row>
    <row r="15" spans="1:60" ht="21" customHeight="1">
      <c r="A15" s="6"/>
      <c r="B15" s="218"/>
      <c r="C15" s="218"/>
      <c r="D15" s="218"/>
      <c r="E15" s="218"/>
      <c r="F15" s="218"/>
      <c r="G15" s="6" t="s">
        <v>21</v>
      </c>
      <c r="H15" s="6"/>
      <c r="I15" s="6"/>
      <c r="J15" s="32"/>
      <c r="K15" s="219"/>
      <c r="L15" s="219"/>
      <c r="M15" s="219"/>
      <c r="N15" s="219"/>
      <c r="O15" s="219"/>
      <c r="P15" s="6" t="s">
        <v>22</v>
      </c>
      <c r="Q15" s="6"/>
      <c r="R15" s="32"/>
      <c r="S15" s="220"/>
      <c r="T15" s="220"/>
      <c r="U15" s="220"/>
      <c r="V15" s="220"/>
      <c r="W15" s="6" t="s">
        <v>376</v>
      </c>
      <c r="X15" s="6"/>
      <c r="Y15" s="6"/>
      <c r="Z15" s="6"/>
      <c r="AA15" s="32"/>
      <c r="AB15" s="32"/>
      <c r="AC15" s="32"/>
      <c r="AD15" s="32"/>
      <c r="AE15" s="218"/>
      <c r="AF15" s="218"/>
      <c r="AG15" s="218"/>
      <c r="AH15" s="218"/>
      <c r="AI15" s="218"/>
      <c r="AJ15" s="6" t="s">
        <v>21</v>
      </c>
      <c r="AK15" s="6"/>
      <c r="AL15" s="6"/>
      <c r="AM15" s="6"/>
      <c r="AN15" s="220"/>
      <c r="AO15" s="220"/>
      <c r="AP15" s="220"/>
      <c r="AQ15" s="220"/>
      <c r="AR15" s="220"/>
      <c r="AS15" s="6" t="s">
        <v>22</v>
      </c>
      <c r="AT15" s="6"/>
      <c r="AU15" s="6"/>
      <c r="AV15" s="220"/>
      <c r="AW15" s="220"/>
      <c r="AX15" s="220"/>
      <c r="AY15" s="220"/>
      <c r="AZ15" s="6" t="s">
        <v>376</v>
      </c>
      <c r="BA15" s="6"/>
      <c r="BB15" s="6"/>
      <c r="BC15" s="6"/>
      <c r="BD15" s="6"/>
      <c r="BE15" s="11"/>
      <c r="BF15" s="11"/>
      <c r="BG15" s="6"/>
      <c r="BH15" s="6"/>
    </row>
    <row r="16" spans="1:60" ht="24" customHeight="1">
      <c r="A16" s="9" t="s">
        <v>23</v>
      </c>
      <c r="B16" s="13"/>
      <c r="C16" s="13"/>
      <c r="D16" s="13"/>
      <c r="E16" s="13"/>
      <c r="F16" s="13"/>
      <c r="G16" s="6"/>
      <c r="H16" s="6"/>
      <c r="I16" s="6"/>
      <c r="J16" s="32"/>
      <c r="K16" s="234"/>
      <c r="L16" s="234"/>
      <c r="M16" s="234"/>
      <c r="N16" s="234"/>
      <c r="O16" s="234"/>
      <c r="P16" s="234"/>
      <c r="Q16" s="234"/>
      <c r="R16" s="234"/>
      <c r="S16" s="234"/>
      <c r="T16" s="234"/>
      <c r="U16" s="234"/>
      <c r="V16" s="234"/>
      <c r="W16" s="234"/>
      <c r="X16" s="234"/>
      <c r="Y16" s="234"/>
      <c r="Z16" s="234"/>
      <c r="AA16" s="234"/>
      <c r="AB16" s="234"/>
      <c r="AC16" s="32"/>
      <c r="AD16" s="32"/>
      <c r="AE16" s="12" t="s">
        <v>24</v>
      </c>
      <c r="AF16" s="13"/>
      <c r="AG16" s="13"/>
      <c r="AH16" s="13"/>
      <c r="AI16" s="13"/>
      <c r="AJ16" s="6"/>
      <c r="AK16" s="6"/>
      <c r="AL16" s="6"/>
      <c r="AM16" s="6"/>
      <c r="AN16" s="6"/>
      <c r="AO16" s="227"/>
      <c r="AP16" s="227"/>
      <c r="AQ16" s="227"/>
      <c r="AR16" s="227"/>
      <c r="AS16" s="227"/>
      <c r="AT16" s="227"/>
      <c r="AU16" s="227"/>
      <c r="AV16" s="227"/>
      <c r="AW16" s="227"/>
      <c r="AX16" s="227"/>
      <c r="AY16" s="227"/>
      <c r="AZ16" s="227"/>
      <c r="BA16" s="227"/>
      <c r="BB16" s="227"/>
      <c r="BC16" s="227"/>
      <c r="BD16" s="227"/>
      <c r="BE16" s="227"/>
      <c r="BF16" s="227"/>
      <c r="BG16" s="227"/>
      <c r="BH16" s="6"/>
    </row>
    <row r="17" spans="1:60" ht="21" customHeight="1">
      <c r="A17" s="6"/>
      <c r="B17" s="218"/>
      <c r="C17" s="218"/>
      <c r="D17" s="218"/>
      <c r="E17" s="218"/>
      <c r="F17" s="218"/>
      <c r="G17" s="6" t="s">
        <v>21</v>
      </c>
      <c r="H17" s="6"/>
      <c r="I17" s="6"/>
      <c r="J17" s="32"/>
      <c r="K17" s="219"/>
      <c r="L17" s="219"/>
      <c r="M17" s="219"/>
      <c r="N17" s="219"/>
      <c r="O17" s="219"/>
      <c r="P17" s="6" t="s">
        <v>22</v>
      </c>
      <c r="Q17" s="6"/>
      <c r="R17" s="32"/>
      <c r="S17" s="220"/>
      <c r="T17" s="220"/>
      <c r="U17" s="220"/>
      <c r="V17" s="220"/>
      <c r="W17" s="6" t="s">
        <v>376</v>
      </c>
      <c r="X17" s="6"/>
      <c r="Y17" s="6"/>
      <c r="Z17" s="6"/>
      <c r="AA17" s="32"/>
      <c r="AB17" s="32"/>
      <c r="AC17" s="32"/>
      <c r="AD17" s="32"/>
      <c r="AE17" s="218"/>
      <c r="AF17" s="218"/>
      <c r="AG17" s="218"/>
      <c r="AH17" s="218"/>
      <c r="AI17" s="218"/>
      <c r="AJ17" s="6" t="s">
        <v>21</v>
      </c>
      <c r="AK17" s="6"/>
      <c r="AL17" s="6"/>
      <c r="AM17" s="32"/>
      <c r="AN17" s="220"/>
      <c r="AO17" s="220"/>
      <c r="AP17" s="220"/>
      <c r="AQ17" s="220"/>
      <c r="AR17" s="220"/>
      <c r="AS17" s="6" t="s">
        <v>22</v>
      </c>
      <c r="AT17" s="6"/>
      <c r="AU17" s="32"/>
      <c r="AV17" s="220"/>
      <c r="AW17" s="220"/>
      <c r="AX17" s="220"/>
      <c r="AY17" s="220"/>
      <c r="AZ17" s="6" t="s">
        <v>376</v>
      </c>
      <c r="BA17" s="6"/>
      <c r="BB17" s="6"/>
      <c r="BC17" s="6"/>
      <c r="BD17" s="6"/>
      <c r="BE17" s="11"/>
      <c r="BF17" s="11"/>
      <c r="BG17" s="6"/>
      <c r="BH17" s="6"/>
    </row>
    <row r="18" spans="1:60" ht="24" customHeight="1">
      <c r="A18" s="14" t="s">
        <v>25</v>
      </c>
      <c r="B18" s="14"/>
      <c r="C18" s="14"/>
      <c r="D18" s="14"/>
      <c r="E18" s="14"/>
      <c r="F18" s="14"/>
      <c r="G18" s="14"/>
      <c r="H18" s="14"/>
      <c r="I18" s="14"/>
      <c r="J18" s="14"/>
      <c r="K18" s="14"/>
      <c r="L18" s="14"/>
      <c r="M18" s="14"/>
      <c r="N18" s="239" t="str">
        <f>IF(A11="","",B15+AE15+B17+AE17)</f>
        <v/>
      </c>
      <c r="O18" s="239"/>
      <c r="P18" s="239"/>
      <c r="Q18" s="239"/>
      <c r="R18" s="239"/>
      <c r="S18" s="239"/>
      <c r="T18" s="6" t="s">
        <v>21</v>
      </c>
      <c r="U18" s="6"/>
      <c r="V18" s="6"/>
      <c r="W18" s="15"/>
      <c r="X18" s="15"/>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row>
    <row r="19" spans="1:60" ht="21.95" customHeight="1">
      <c r="A19" s="6" t="s">
        <v>26</v>
      </c>
      <c r="B19" s="6"/>
      <c r="C19" s="6"/>
      <c r="D19" s="6"/>
      <c r="E19" s="6"/>
      <c r="F19" s="6"/>
      <c r="G19" s="6"/>
      <c r="H19" s="6"/>
      <c r="I19" s="6"/>
      <c r="J19" s="6"/>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6"/>
      <c r="AK19" s="6"/>
      <c r="AL19" s="6"/>
      <c r="AM19" s="6"/>
      <c r="AN19" s="6"/>
      <c r="AO19" s="6"/>
      <c r="AP19" s="6"/>
      <c r="AQ19" s="6"/>
      <c r="AR19" s="6"/>
      <c r="AS19" s="6"/>
      <c r="AT19" s="6"/>
      <c r="AU19" s="6"/>
      <c r="AV19" s="6"/>
      <c r="AW19" s="6"/>
      <c r="AX19" s="6"/>
      <c r="AY19" s="6"/>
      <c r="AZ19" s="6"/>
      <c r="BA19" s="6"/>
      <c r="BB19" s="6"/>
      <c r="BC19" s="6"/>
      <c r="BD19" s="6"/>
      <c r="BE19" s="6"/>
      <c r="BF19" s="6"/>
      <c r="BG19" s="6"/>
      <c r="BH19" s="6"/>
    </row>
    <row r="20" spans="1:60" ht="24" customHeight="1">
      <c r="A20" s="14" t="s">
        <v>28</v>
      </c>
      <c r="B20" s="14"/>
      <c r="C20" s="14"/>
      <c r="D20" s="14"/>
      <c r="E20" s="14"/>
      <c r="F20" s="14"/>
      <c r="G20" s="14"/>
      <c r="H20" s="218"/>
      <c r="I20" s="218"/>
      <c r="J20" s="218"/>
      <c r="K20" s="218"/>
      <c r="L20" s="218"/>
      <c r="M20" s="218"/>
      <c r="N20" s="218"/>
      <c r="O20" s="6" t="s">
        <v>17</v>
      </c>
      <c r="P20" s="6"/>
      <c r="Q20" s="6"/>
      <c r="R20" s="6"/>
      <c r="S20" s="6"/>
      <c r="T20" s="6"/>
      <c r="U20" s="6"/>
      <c r="V20" s="6"/>
      <c r="W20" s="11"/>
      <c r="X20" s="11"/>
      <c r="Y20" s="11"/>
      <c r="Z20" s="11"/>
      <c r="AA20" s="16" t="s">
        <v>29</v>
      </c>
      <c r="AB20" s="233"/>
      <c r="AC20" s="233"/>
      <c r="AD20" s="233"/>
      <c r="AE20" s="233"/>
      <c r="AF20" s="233"/>
      <c r="AG20" s="233"/>
      <c r="AH20" s="233"/>
      <c r="AI20" s="233"/>
      <c r="AJ20" s="233"/>
      <c r="AK20" s="6"/>
      <c r="AL20" s="6" t="s">
        <v>30</v>
      </c>
      <c r="AM20" s="6"/>
      <c r="AN20" s="6"/>
      <c r="AO20" s="6"/>
      <c r="AP20" s="6"/>
      <c r="AQ20" s="6"/>
      <c r="AR20" s="6"/>
      <c r="AS20" s="220"/>
      <c r="AT20" s="220"/>
      <c r="AU20" s="220"/>
      <c r="AV20" s="220"/>
      <c r="AW20" s="6" t="s">
        <v>31</v>
      </c>
      <c r="AX20" s="6"/>
      <c r="AY20" s="17" t="s">
        <v>32</v>
      </c>
      <c r="AZ20" s="6"/>
      <c r="BA20" s="6"/>
      <c r="BB20" s="6"/>
      <c r="BC20" s="6"/>
      <c r="BD20" s="6"/>
      <c r="BE20" s="6"/>
      <c r="BF20" s="6"/>
      <c r="BG20" s="6"/>
      <c r="BH20" s="6"/>
    </row>
    <row r="21" spans="1:60" ht="33.75" customHeight="1">
      <c r="A21" s="6" t="s">
        <v>33</v>
      </c>
      <c r="B21" s="6"/>
      <c r="C21" s="6"/>
      <c r="D21" s="6"/>
      <c r="E21" s="6"/>
      <c r="F21" s="6"/>
      <c r="G21" s="6"/>
      <c r="H21" s="6"/>
      <c r="I21" s="6"/>
      <c r="J21" s="6"/>
      <c r="K21" s="6"/>
      <c r="L21" s="6"/>
      <c r="M21" s="6"/>
      <c r="N21" s="6"/>
      <c r="O21" s="6"/>
      <c r="P21" s="6"/>
      <c r="Q21" s="6"/>
      <c r="R21" s="222"/>
      <c r="S21" s="222"/>
      <c r="T21" s="222"/>
      <c r="U21" s="222"/>
      <c r="V21" s="222"/>
      <c r="W21" s="222"/>
      <c r="X21" s="222"/>
      <c r="Y21" s="222"/>
      <c r="Z21" s="222"/>
      <c r="AA21" s="222"/>
      <c r="AB21" s="222"/>
      <c r="AC21" s="222"/>
      <c r="AD21" s="222"/>
      <c r="AE21" s="222"/>
      <c r="AF21" s="222"/>
      <c r="AG21" s="222"/>
      <c r="AH21" s="222"/>
      <c r="AI21" s="222"/>
      <c r="AJ21" s="222"/>
      <c r="AK21" s="222"/>
      <c r="AL21" s="222"/>
      <c r="AM21" s="222"/>
      <c r="AN21" s="222"/>
      <c r="AO21" s="222"/>
      <c r="AP21" s="222"/>
      <c r="AQ21" s="222"/>
      <c r="AR21" s="222"/>
      <c r="AS21" s="222"/>
      <c r="AT21" s="222"/>
      <c r="AU21" s="222"/>
      <c r="AV21" s="222"/>
      <c r="AW21" s="222"/>
      <c r="AX21" s="222"/>
      <c r="AY21" s="222"/>
      <c r="AZ21" s="222"/>
      <c r="BA21" s="222"/>
      <c r="BB21" s="222"/>
      <c r="BC21" s="222"/>
      <c r="BD21" s="222"/>
      <c r="BE21" s="222"/>
      <c r="BF21" s="222"/>
      <c r="BG21" s="222"/>
      <c r="BH21" s="222"/>
    </row>
    <row r="22" spans="1:60" ht="6.75" customHeight="1" thickBot="1">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row>
    <row r="23" spans="1:60" ht="6" customHeight="1" thickTop="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row>
    <row r="24" spans="1:60" ht="18" customHeight="1">
      <c r="A24" s="236" t="s">
        <v>417</v>
      </c>
      <c r="B24" s="236"/>
      <c r="C24" s="236"/>
      <c r="D24" s="236"/>
      <c r="E24" s="236"/>
      <c r="F24" s="236"/>
      <c r="G24" s="236"/>
      <c r="H24" s="236"/>
      <c r="I24" s="236"/>
      <c r="J24" s="236"/>
      <c r="K24" s="236"/>
      <c r="L24" s="236"/>
      <c r="M24" s="236"/>
      <c r="N24" s="236"/>
      <c r="O24" s="236"/>
      <c r="P24" s="236"/>
      <c r="Q24" s="236"/>
      <c r="R24" s="236"/>
      <c r="S24" s="236"/>
      <c r="T24" s="236"/>
      <c r="U24" s="236"/>
      <c r="V24" s="236"/>
      <c r="W24" s="236"/>
      <c r="X24" s="236"/>
      <c r="Y24" s="236"/>
      <c r="Z24" s="236"/>
      <c r="AA24" s="236"/>
      <c r="AB24" s="236"/>
      <c r="AC24" s="236"/>
      <c r="AD24" s="236"/>
      <c r="AE24" s="236"/>
      <c r="AF24" s="236"/>
      <c r="AG24" s="236"/>
      <c r="AH24" s="236"/>
      <c r="AI24" s="236"/>
      <c r="AJ24" s="236"/>
      <c r="AK24" s="236"/>
      <c r="AL24" s="236"/>
      <c r="AM24" s="236"/>
      <c r="AN24" s="236"/>
      <c r="AO24" s="236"/>
      <c r="AP24" s="236"/>
      <c r="AQ24" s="236"/>
      <c r="AR24" s="236"/>
      <c r="AS24" s="236"/>
      <c r="AT24" s="236"/>
      <c r="AU24" s="236"/>
      <c r="AV24" s="236"/>
      <c r="AW24" s="236"/>
      <c r="AX24" s="236"/>
      <c r="AY24" s="236"/>
      <c r="AZ24" s="236"/>
      <c r="BA24" s="236"/>
      <c r="BB24" s="236"/>
      <c r="BC24" s="236"/>
      <c r="BD24" s="236"/>
      <c r="BE24" s="236"/>
      <c r="BF24" s="236"/>
      <c r="BG24" s="236"/>
      <c r="BH24" s="236"/>
    </row>
    <row r="25" spans="1:60" ht="15" customHeight="1">
      <c r="A25" s="237" t="s">
        <v>445</v>
      </c>
      <c r="B25" s="237"/>
      <c r="C25" s="237"/>
      <c r="D25" s="237"/>
      <c r="E25" s="237"/>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row>
    <row r="26" spans="1:60" ht="21" customHeight="1">
      <c r="A26" s="6" t="s">
        <v>34</v>
      </c>
      <c r="B26" s="6"/>
      <c r="C26" s="6"/>
      <c r="D26" s="6"/>
      <c r="E26" s="6"/>
      <c r="F26" s="19"/>
      <c r="G26" s="19"/>
      <c r="H26" s="95"/>
      <c r="I26" s="95"/>
      <c r="J26" s="95"/>
      <c r="K26" s="95"/>
      <c r="L26" s="95"/>
      <c r="M26" s="95"/>
      <c r="N26" s="95"/>
      <c r="O26" s="95"/>
      <c r="P26" s="95"/>
      <c r="Q26" s="95"/>
      <c r="R26" s="95"/>
      <c r="S26" s="95"/>
      <c r="T26" s="19"/>
      <c r="U26" s="19"/>
      <c r="V26" s="19"/>
      <c r="W26" s="19"/>
      <c r="X26" s="19"/>
      <c r="Y26" s="19"/>
      <c r="Z26" s="19"/>
      <c r="AA26" s="19"/>
      <c r="AB26" s="19"/>
      <c r="AC26" s="19"/>
      <c r="AD26" s="19"/>
      <c r="AE26" s="19"/>
      <c r="AF26" s="19"/>
      <c r="AG26" s="6" t="s">
        <v>386</v>
      </c>
      <c r="AH26" s="19"/>
      <c r="AI26" s="6"/>
      <c r="AJ26" s="6"/>
      <c r="AK26" s="6"/>
      <c r="AL26" s="104"/>
      <c r="AM26" s="104"/>
      <c r="AN26" s="104"/>
      <c r="AO26" s="104"/>
      <c r="AP26" s="104"/>
      <c r="AQ26" s="104"/>
      <c r="AR26" s="6"/>
      <c r="AS26" s="6"/>
      <c r="AT26" s="6"/>
      <c r="AU26" s="6"/>
      <c r="AV26" s="6"/>
      <c r="AW26" s="6"/>
      <c r="AX26" s="6"/>
      <c r="AY26" s="6"/>
      <c r="AZ26" s="6"/>
      <c r="BA26" s="6"/>
      <c r="BB26" s="6"/>
      <c r="BC26" s="6"/>
      <c r="BD26" s="6"/>
      <c r="BE26" s="6"/>
      <c r="BF26" s="6"/>
      <c r="BG26" s="6"/>
      <c r="BH26" s="6"/>
    </row>
    <row r="27" spans="1:60" ht="22.5" customHeight="1">
      <c r="A27" s="6" t="s">
        <v>79</v>
      </c>
      <c r="B27" s="6"/>
      <c r="C27" s="6"/>
      <c r="D27" s="6"/>
      <c r="E27" s="6"/>
      <c r="F27" s="6"/>
      <c r="G27" s="6"/>
      <c r="H27" s="6"/>
      <c r="I27" s="6"/>
      <c r="J27" s="6"/>
      <c r="K27" s="6"/>
      <c r="L27" s="6"/>
      <c r="M27" s="6"/>
      <c r="N27" s="6"/>
      <c r="O27" s="218"/>
      <c r="P27" s="218"/>
      <c r="Q27" s="218"/>
      <c r="R27" s="218"/>
      <c r="S27" s="218"/>
      <c r="T27" s="6"/>
      <c r="U27" s="6" t="s">
        <v>27</v>
      </c>
      <c r="V27" s="6"/>
      <c r="W27" s="6"/>
      <c r="X27" s="6"/>
      <c r="Y27" s="6"/>
      <c r="Z27" s="6"/>
      <c r="AA27" s="6"/>
      <c r="AB27" s="6"/>
      <c r="AC27" s="17"/>
      <c r="AD27" s="11"/>
      <c r="AE27" s="11"/>
      <c r="AF27" s="11"/>
      <c r="AG27" s="6" t="s">
        <v>80</v>
      </c>
      <c r="AH27" s="11"/>
      <c r="AI27" s="6"/>
      <c r="AJ27" s="6"/>
      <c r="AK27" s="6"/>
      <c r="AL27" s="6"/>
      <c r="AM27" s="6"/>
      <c r="AN27" s="6"/>
      <c r="AO27" s="6"/>
      <c r="AP27" s="6"/>
      <c r="AQ27" s="6"/>
      <c r="AR27" s="6"/>
      <c r="AS27" s="6"/>
      <c r="AT27" s="6"/>
      <c r="AU27" s="6"/>
      <c r="AV27" s="6"/>
      <c r="AW27" s="6"/>
      <c r="AX27" s="6"/>
      <c r="AY27" s="218"/>
      <c r="AZ27" s="218"/>
      <c r="BA27" s="218"/>
      <c r="BB27" s="218"/>
      <c r="BC27" s="218"/>
      <c r="BD27" s="218"/>
      <c r="BE27" s="11"/>
      <c r="BF27" s="11" t="s">
        <v>27</v>
      </c>
      <c r="BG27" s="6"/>
      <c r="BH27" s="6"/>
    </row>
    <row r="28" spans="1:60" ht="22.5" customHeight="1">
      <c r="A28" s="17" t="s">
        <v>35</v>
      </c>
      <c r="B28" s="11"/>
      <c r="C28" s="11"/>
      <c r="D28" s="11"/>
      <c r="E28" s="11"/>
      <c r="F28" s="11"/>
      <c r="G28" s="6"/>
      <c r="H28" s="6"/>
      <c r="I28" s="6"/>
      <c r="J28" s="6" t="s">
        <v>36</v>
      </c>
      <c r="K28" s="6"/>
      <c r="L28" s="6"/>
      <c r="M28" s="6"/>
      <c r="N28" s="6"/>
      <c r="O28" s="6"/>
      <c r="P28" s="6"/>
      <c r="Q28" s="97" t="str">
        <f>IF(O27="","",O27-AY27)</f>
        <v/>
      </c>
      <c r="R28" s="97"/>
      <c r="S28" s="97"/>
      <c r="T28" s="97"/>
      <c r="U28" s="97"/>
      <c r="V28" s="97"/>
      <c r="W28" s="11"/>
      <c r="X28" s="11" t="s">
        <v>27</v>
      </c>
      <c r="Y28" s="11"/>
      <c r="Z28" s="11"/>
      <c r="AA28" s="11"/>
      <c r="AB28" s="6" t="s">
        <v>37</v>
      </c>
      <c r="AC28" s="11"/>
      <c r="AD28" s="6"/>
      <c r="AE28" s="6"/>
      <c r="AF28" s="6"/>
      <c r="AG28" s="6"/>
      <c r="AH28" s="6"/>
      <c r="AI28" s="235" t="str">
        <f>IF(Q28="","",Q28/O27)</f>
        <v/>
      </c>
      <c r="AJ28" s="235"/>
      <c r="AK28" s="235"/>
      <c r="AL28" s="235"/>
      <c r="AM28" s="235"/>
      <c r="AN28" s="235"/>
      <c r="AO28" s="6"/>
      <c r="AP28" s="6"/>
      <c r="AQ28" s="6"/>
      <c r="AR28" s="6"/>
      <c r="AS28" s="6"/>
      <c r="AT28" s="6"/>
      <c r="AU28" s="6"/>
      <c r="AV28" s="6"/>
      <c r="AW28" s="6"/>
      <c r="AX28" s="6"/>
      <c r="AY28" s="6"/>
      <c r="AZ28" s="6"/>
      <c r="BA28" s="6"/>
      <c r="BB28" s="6"/>
      <c r="BC28" s="6"/>
      <c r="BD28" s="6"/>
      <c r="BE28" s="6"/>
      <c r="BF28" s="6"/>
      <c r="BG28" s="6"/>
      <c r="BH28" s="6"/>
    </row>
    <row r="29" spans="1:60" ht="22.5" customHeight="1">
      <c r="A29" s="6" t="s">
        <v>38</v>
      </c>
      <c r="B29" s="6"/>
      <c r="C29" s="6"/>
      <c r="D29" s="6"/>
      <c r="E29" s="6"/>
      <c r="F29" s="6"/>
      <c r="G29" s="220"/>
      <c r="H29" s="220"/>
      <c r="I29" s="220"/>
      <c r="J29" s="220"/>
      <c r="K29" s="220"/>
      <c r="L29" s="220"/>
      <c r="M29" s="220"/>
      <c r="N29" s="220"/>
      <c r="O29" s="220"/>
      <c r="P29" s="220"/>
      <c r="Q29" s="220"/>
      <c r="R29" s="220"/>
      <c r="S29" s="220"/>
      <c r="T29" s="6"/>
      <c r="U29" s="6" t="s">
        <v>39</v>
      </c>
      <c r="V29" s="6"/>
      <c r="W29" s="6"/>
      <c r="X29" s="6"/>
      <c r="Y29" s="220"/>
      <c r="Z29" s="220"/>
      <c r="AA29" s="220"/>
      <c r="AB29" s="220"/>
      <c r="AC29" s="220"/>
      <c r="AD29" s="6"/>
      <c r="AE29" s="6" t="s">
        <v>22</v>
      </c>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row>
    <row r="30" spans="1:60" ht="24" customHeight="1">
      <c r="A30" s="6" t="s">
        <v>40</v>
      </c>
      <c r="B30" s="6"/>
      <c r="C30" s="6"/>
      <c r="D30" s="6"/>
      <c r="E30" s="6"/>
      <c r="F30" s="222"/>
      <c r="G30" s="222"/>
      <c r="H30" s="222"/>
      <c r="I30" s="222"/>
      <c r="J30" s="222"/>
      <c r="K30" s="222"/>
      <c r="L30" s="222"/>
      <c r="M30" s="222"/>
      <c r="N30" s="222"/>
      <c r="O30" s="222"/>
      <c r="P30" s="222"/>
      <c r="Q30" s="222"/>
      <c r="R30" s="222"/>
      <c r="S30" s="222"/>
      <c r="T30" s="222"/>
      <c r="U30" s="222"/>
      <c r="V30" s="222"/>
      <c r="W30" s="222"/>
      <c r="X30" s="222"/>
      <c r="Y30" s="222"/>
      <c r="Z30" s="222"/>
      <c r="AA30" s="222"/>
      <c r="AB30" s="222"/>
      <c r="AC30" s="222"/>
      <c r="AD30" s="222"/>
      <c r="AE30" s="222"/>
      <c r="AF30" s="222"/>
      <c r="AG30" s="222"/>
      <c r="AH30" s="222"/>
      <c r="AI30" s="222"/>
      <c r="AJ30" s="222"/>
      <c r="AK30" s="222"/>
      <c r="AL30" s="222"/>
      <c r="AM30" s="222"/>
      <c r="AN30" s="222"/>
      <c r="AO30" s="222"/>
      <c r="AP30" s="222"/>
      <c r="AQ30" s="222"/>
      <c r="AR30" s="222"/>
      <c r="AS30" s="222"/>
      <c r="AT30" s="222"/>
      <c r="AU30" s="222"/>
      <c r="AV30" s="222"/>
      <c r="AW30" s="222"/>
      <c r="AX30" s="222"/>
      <c r="AY30" s="222"/>
      <c r="AZ30" s="222"/>
      <c r="BA30" s="222"/>
      <c r="BB30" s="222"/>
      <c r="BC30" s="222"/>
      <c r="BD30" s="222"/>
      <c r="BE30" s="222"/>
      <c r="BF30" s="222"/>
      <c r="BG30" s="222"/>
      <c r="BH30" s="222"/>
    </row>
    <row r="31" spans="1:60" ht="15.75" customHeight="1">
      <c r="A31" s="224" t="s">
        <v>102</v>
      </c>
      <c r="B31" s="224"/>
      <c r="C31" s="224"/>
      <c r="D31" s="224"/>
      <c r="E31" s="224"/>
      <c r="F31" s="224"/>
      <c r="G31" s="224"/>
      <c r="H31" s="224"/>
      <c r="I31" s="224"/>
      <c r="J31" s="224"/>
      <c r="K31" s="224"/>
      <c r="L31" s="224"/>
      <c r="M31" s="224"/>
      <c r="N31" s="224"/>
      <c r="O31" s="224"/>
      <c r="P31" s="224"/>
      <c r="Q31" s="224"/>
      <c r="R31" s="224"/>
      <c r="S31" s="224"/>
      <c r="T31" s="224"/>
      <c r="U31" s="224"/>
      <c r="V31" s="224"/>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row>
    <row r="32" spans="1:60" ht="22.5" customHeight="1">
      <c r="A32" s="241"/>
      <c r="B32" s="241"/>
      <c r="C32" s="241"/>
      <c r="D32" s="241"/>
      <c r="E32" s="241"/>
      <c r="F32" s="241"/>
      <c r="G32" s="241"/>
      <c r="H32" s="241"/>
      <c r="I32" s="241"/>
      <c r="J32" s="241"/>
      <c r="K32" s="241"/>
      <c r="L32" s="241"/>
      <c r="M32" s="241"/>
      <c r="N32" s="241"/>
      <c r="O32" s="241"/>
      <c r="P32" s="241"/>
      <c r="Q32" s="241"/>
      <c r="R32" s="241"/>
      <c r="S32" s="241"/>
      <c r="T32" s="241"/>
      <c r="U32" s="241"/>
      <c r="V32" s="241"/>
      <c r="W32" s="20"/>
      <c r="X32" s="95"/>
      <c r="Y32" s="95"/>
      <c r="Z32" s="95"/>
      <c r="AA32" s="95"/>
      <c r="AB32" s="95"/>
      <c r="AC32" s="95"/>
      <c r="AD32" s="14"/>
      <c r="AE32" s="58"/>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226"/>
      <c r="BF32" s="226"/>
      <c r="BG32" s="226"/>
      <c r="BH32" s="226"/>
    </row>
    <row r="33" spans="1:60">
      <c r="A33" s="223" t="s">
        <v>42</v>
      </c>
      <c r="B33" s="223"/>
      <c r="C33" s="223"/>
      <c r="D33" s="223"/>
      <c r="E33" s="223"/>
      <c r="F33" s="223"/>
      <c r="G33" s="223"/>
      <c r="H33" s="223"/>
      <c r="I33" s="223"/>
      <c r="J33" s="223"/>
      <c r="K33" s="223"/>
      <c r="L33" s="223"/>
      <c r="M33" s="223"/>
      <c r="N33" s="223"/>
      <c r="O33" s="223"/>
      <c r="P33" s="223"/>
      <c r="Q33" s="223"/>
      <c r="R33" s="223"/>
      <c r="S33" s="223"/>
      <c r="T33" s="223"/>
      <c r="U33" s="223"/>
      <c r="V33" s="223"/>
      <c r="W33" s="32"/>
      <c r="X33" s="224" t="s">
        <v>41</v>
      </c>
      <c r="Y33" s="224"/>
      <c r="Z33" s="224"/>
      <c r="AA33" s="224"/>
      <c r="AB33" s="224"/>
      <c r="AC33" s="224"/>
      <c r="AD33" s="14"/>
      <c r="AE33" s="39"/>
      <c r="AF33" s="226"/>
      <c r="AG33" s="226"/>
      <c r="AH33" s="226"/>
      <c r="AI33" s="226"/>
      <c r="AJ33" s="226"/>
      <c r="AK33" s="226"/>
      <c r="AL33" s="226"/>
      <c r="AM33" s="226"/>
      <c r="AN33" s="226"/>
      <c r="AO33" s="226"/>
      <c r="AP33" s="226"/>
      <c r="AQ33" s="226"/>
      <c r="AR33" s="226"/>
      <c r="AS33" s="226"/>
      <c r="AT33" s="226"/>
      <c r="AU33" s="226"/>
      <c r="AV33" s="226"/>
      <c r="AW33" s="226"/>
      <c r="AX33" s="226"/>
      <c r="AY33" s="226"/>
      <c r="AZ33" s="226"/>
      <c r="BA33" s="226"/>
      <c r="BB33" s="226"/>
      <c r="BC33" s="226"/>
      <c r="BD33" s="226"/>
      <c r="BE33" s="226"/>
      <c r="BF33" s="226"/>
      <c r="BG33" s="226"/>
      <c r="BH33" s="226"/>
    </row>
    <row r="34" spans="1:60" ht="33" customHeight="1">
      <c r="A34" s="221" t="s">
        <v>418</v>
      </c>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14"/>
      <c r="AE34" s="39"/>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row>
  </sheetData>
  <sheetProtection algorithmName="SHA-512" hashValue="J5ozMitI+1po62lAoXZDRZMBl65bRyWkaE+hTSaAawQyaVfCcA3zFXUEWHssc7IiAl7prE8c6pWJhjMZ/u4AoA==" saltValue="DUcJWHmRQoywpPwhkO6ulw==" spinCount="100000" sheet="1" objects="1" scenarios="1"/>
  <mergeCells count="82">
    <mergeCell ref="AS10:AW10"/>
    <mergeCell ref="AY10:BC10"/>
    <mergeCell ref="AY11:BC11"/>
    <mergeCell ref="BE10:BH10"/>
    <mergeCell ref="BE11:BH11"/>
    <mergeCell ref="A33:V33"/>
    <mergeCell ref="X33:AC33"/>
    <mergeCell ref="G29:S29"/>
    <mergeCell ref="Y29:AC29"/>
    <mergeCell ref="F30:BH30"/>
    <mergeCell ref="A32:V32"/>
    <mergeCell ref="X32:AC32"/>
    <mergeCell ref="AF32:BH33"/>
    <mergeCell ref="A31:V31"/>
    <mergeCell ref="Q28:V28"/>
    <mergeCell ref="AI28:AN28"/>
    <mergeCell ref="N18:S18"/>
    <mergeCell ref="K19:AI19"/>
    <mergeCell ref="R21:BH21"/>
    <mergeCell ref="A24:BH24"/>
    <mergeCell ref="H26:S26"/>
    <mergeCell ref="O27:S27"/>
    <mergeCell ref="AY27:BD27"/>
    <mergeCell ref="H20:N20"/>
    <mergeCell ref="AS20:AV20"/>
    <mergeCell ref="AB20:AJ20"/>
    <mergeCell ref="A25:BH25"/>
    <mergeCell ref="AL26:AQ26"/>
    <mergeCell ref="K16:AB16"/>
    <mergeCell ref="AO16:BG16"/>
    <mergeCell ref="AV17:AY17"/>
    <mergeCell ref="AV15:AY15"/>
    <mergeCell ref="B17:F17"/>
    <mergeCell ref="K17:O17"/>
    <mergeCell ref="S17:V17"/>
    <mergeCell ref="AE17:AI17"/>
    <mergeCell ref="AN17:AR17"/>
    <mergeCell ref="B15:F15"/>
    <mergeCell ref="K15:O15"/>
    <mergeCell ref="S15:V15"/>
    <mergeCell ref="AE15:AI15"/>
    <mergeCell ref="AN15:AR15"/>
    <mergeCell ref="H13:N13"/>
    <mergeCell ref="X13:AC13"/>
    <mergeCell ref="K14:AB14"/>
    <mergeCell ref="AM14:BG14"/>
    <mergeCell ref="AG11:AL11"/>
    <mergeCell ref="AN11:AQ11"/>
    <mergeCell ref="N12:S12"/>
    <mergeCell ref="AB12:BH12"/>
    <mergeCell ref="AS11:AW11"/>
    <mergeCell ref="A11:D11"/>
    <mergeCell ref="F11:J11"/>
    <mergeCell ref="L11:P11"/>
    <mergeCell ref="R11:U11"/>
    <mergeCell ref="W11:AE11"/>
    <mergeCell ref="AJ8:AP8"/>
    <mergeCell ref="AF8:AI8"/>
    <mergeCell ref="D8:AE8"/>
    <mergeCell ref="AG10:AL10"/>
    <mergeCell ref="AN10:AQ10"/>
    <mergeCell ref="A10:D10"/>
    <mergeCell ref="F10:J10"/>
    <mergeCell ref="L10:P10"/>
    <mergeCell ref="R10:U10"/>
    <mergeCell ref="W10:AE10"/>
    <mergeCell ref="A34:AC34"/>
    <mergeCell ref="A1:BH1"/>
    <mergeCell ref="A2:BH2"/>
    <mergeCell ref="H4:T4"/>
    <mergeCell ref="L5:T5"/>
    <mergeCell ref="AH5:AV5"/>
    <mergeCell ref="AW5:BH5"/>
    <mergeCell ref="F7:X7"/>
    <mergeCell ref="AE7:AX7"/>
    <mergeCell ref="BD7:BH7"/>
    <mergeCell ref="BF8:BH8"/>
    <mergeCell ref="BC8:BE8"/>
    <mergeCell ref="AZ8:BB8"/>
    <mergeCell ref="AW8:AY8"/>
    <mergeCell ref="AT8:AV8"/>
    <mergeCell ref="AQ8:AS8"/>
  </mergeCells>
  <pageMargins left="0.35" right="0.25" top="0.75" bottom="0.75" header="0.3" footer="0.3"/>
  <pageSetup scale="99" fitToHeight="0" orientation="portrait" r:id="rId1"/>
  <headerFooter>
    <oddFooter>&amp;R&amp;G</oddFooter>
  </headerFooter>
  <legacyDrawingHF r:id="rId2"/>
  <extLst>
    <ext xmlns:x14="http://schemas.microsoft.com/office/spreadsheetml/2009/9/main" uri="{78C0D931-6437-407d-A8EE-F0AAD7539E65}">
      <x14:conditionalFormattings>
        <x14:conditionalFormatting xmlns:xm="http://schemas.microsoft.com/office/excel/2006/main">
          <x14:cfRule type="iconSet" priority="1" id="{44CCB4B7-95AA-40B7-9A3C-FAEC51C3DF78}">
            <x14:iconSet iconSet="3Symbols2" custom="1">
              <x14:cfvo type="percent">
                <xm:f>0</xm:f>
              </x14:cfvo>
              <x14:cfvo type="num">
                <xm:f>0</xm:f>
              </x14:cfvo>
              <x14:cfvo type="num" gte="0">
                <xm:f>0.1</xm:f>
              </x14:cfvo>
              <x14:cfIcon iconSet="3Symbols2" iconId="0"/>
              <x14:cfIcon iconSet="3Symbols2" iconId="2"/>
              <x14:cfIcon iconSet="3Symbols2" iconId="0"/>
            </x14:iconSet>
          </x14:cfRule>
          <xm:sqref>AI28:AN28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'Office Use'!$B$4:$B$7</xm:f>
          </x14:formula1>
          <xm:sqref>AB20</xm:sqref>
        </x14:dataValidation>
        <x14:dataValidation type="list" allowBlank="1" showInputMessage="1" showErrorMessage="1">
          <x14:formula1>
            <xm:f>'Office Use'!$G$8:$G$9</xm:f>
          </x14:formula1>
          <xm:sqref>BE11</xm:sqref>
        </x14:dataValidation>
        <x14:dataValidation type="list" allowBlank="1" showInputMessage="1" showErrorMessage="1">
          <x14:formula1>
            <xm:f>'Office Use'!$G$3:$G$4</xm:f>
          </x14:formula1>
          <xm:sqref>AY11</xm:sqref>
        </x14:dataValidation>
        <x14:dataValidation type="list" allowBlank="1" showInputMessage="1" showErrorMessage="1">
          <x14:formula1>
            <xm:f>'Office Use'!$B$40:$B$41</xm:f>
          </x14:formula1>
          <xm:sqref>AL26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BH37"/>
  <sheetViews>
    <sheetView showGridLines="0" zoomScaleNormal="100" workbookViewId="0">
      <selection activeCell="L5" sqref="L5:T5"/>
    </sheetView>
  </sheetViews>
  <sheetFormatPr defaultColWidth="9.140625" defaultRowHeight="12.75"/>
  <cols>
    <col min="1"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2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21">
      <c r="A2" s="230" t="s">
        <v>44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6"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ht="15" customHeight="1">
      <c r="A4" s="6" t="s">
        <v>9</v>
      </c>
      <c r="B4" s="4"/>
      <c r="C4" s="4"/>
      <c r="D4" s="4"/>
      <c r="E4" s="4"/>
      <c r="F4" s="4"/>
      <c r="G4" s="3"/>
      <c r="H4" s="231" t="str">
        <f>IF('Well Summary'!J21="","",'Well Summary'!J21)</f>
        <v/>
      </c>
      <c r="I4" s="231"/>
      <c r="J4" s="231"/>
      <c r="K4" s="231"/>
      <c r="L4" s="231"/>
      <c r="M4" s="231"/>
      <c r="N4" s="231"/>
      <c r="O4" s="231"/>
      <c r="P4" s="231"/>
      <c r="Q4" s="231"/>
      <c r="R4" s="231"/>
      <c r="S4" s="231"/>
      <c r="T4" s="231"/>
      <c r="U4" s="3"/>
      <c r="V4" s="3"/>
      <c r="W4" s="3"/>
      <c r="X4" s="3"/>
      <c r="Y4" s="3"/>
      <c r="Z4" s="3"/>
      <c r="AA4" s="3"/>
      <c r="AB4" s="3"/>
      <c r="AC4" s="3"/>
      <c r="AD4" s="3"/>
      <c r="AE4" s="3"/>
      <c r="AF4" s="3"/>
      <c r="AG4" s="3"/>
      <c r="AH4" s="3"/>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row>
    <row r="5" spans="1:60" ht="21" customHeight="1">
      <c r="A5" s="6" t="s">
        <v>10</v>
      </c>
      <c r="B5" s="4"/>
      <c r="C5" s="4"/>
      <c r="D5" s="4"/>
      <c r="E5" s="4"/>
      <c r="F5" s="4"/>
      <c r="G5" s="4"/>
      <c r="H5" s="4"/>
      <c r="I5" s="4"/>
      <c r="J5" s="4"/>
      <c r="K5" s="4"/>
      <c r="L5" s="95"/>
      <c r="M5" s="95"/>
      <c r="N5" s="95"/>
      <c r="O5" s="95"/>
      <c r="P5" s="95"/>
      <c r="Q5" s="95"/>
      <c r="R5" s="95"/>
      <c r="S5" s="95"/>
      <c r="T5" s="95"/>
      <c r="U5" s="4"/>
      <c r="V5" s="4"/>
      <c r="W5" s="4"/>
      <c r="X5" s="4"/>
      <c r="Y5" s="4"/>
      <c r="Z5" s="4"/>
      <c r="AA5" s="4"/>
      <c r="AB5" s="4"/>
      <c r="AC5" s="4"/>
      <c r="AD5" s="4"/>
      <c r="AE5" s="4"/>
      <c r="AF5" s="5"/>
      <c r="AG5" s="5"/>
      <c r="AH5" s="96" t="s">
        <v>11</v>
      </c>
      <c r="AI5" s="96"/>
      <c r="AJ5" s="96"/>
      <c r="AK5" s="96"/>
      <c r="AL5" s="96"/>
      <c r="AM5" s="96"/>
      <c r="AN5" s="96"/>
      <c r="AO5" s="96"/>
      <c r="AP5" s="96"/>
      <c r="AQ5" s="96"/>
      <c r="AR5" s="96"/>
      <c r="AS5" s="96"/>
      <c r="AT5" s="96"/>
      <c r="AU5" s="96"/>
      <c r="AV5" s="96"/>
      <c r="AW5" s="97" t="str">
        <f>IF('Well Summary'!O5="","",'Well Summary'!O5)</f>
        <v/>
      </c>
      <c r="AX5" s="99"/>
      <c r="AY5" s="99"/>
      <c r="AZ5" s="99"/>
      <c r="BA5" s="99"/>
      <c r="BB5" s="99"/>
      <c r="BC5" s="99"/>
      <c r="BD5" s="99"/>
      <c r="BE5" s="99"/>
      <c r="BF5" s="99"/>
      <c r="BG5" s="99"/>
      <c r="BH5" s="99"/>
    </row>
    <row r="6" spans="1:60" ht="3" customHeight="1">
      <c r="A6" s="32"/>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row>
    <row r="7" spans="1:60" ht="21" customHeight="1">
      <c r="A7" s="6" t="s">
        <v>12</v>
      </c>
      <c r="B7" s="6"/>
      <c r="C7" s="6"/>
      <c r="D7" s="6"/>
      <c r="E7" s="6"/>
      <c r="F7" s="99" t="str">
        <f>IF('Well Summary'!H6="","",'Well Summary'!H6)</f>
        <v/>
      </c>
      <c r="G7" s="99"/>
      <c r="H7" s="99"/>
      <c r="I7" s="99"/>
      <c r="J7" s="99"/>
      <c r="K7" s="99"/>
      <c r="L7" s="99"/>
      <c r="M7" s="99"/>
      <c r="N7" s="99"/>
      <c r="O7" s="99"/>
      <c r="P7" s="99"/>
      <c r="Q7" s="99"/>
      <c r="R7" s="99"/>
      <c r="S7" s="99"/>
      <c r="T7" s="99"/>
      <c r="U7" s="99"/>
      <c r="V7" s="99"/>
      <c r="W7" s="99"/>
      <c r="X7" s="99"/>
      <c r="Y7" s="6"/>
      <c r="Z7" s="6"/>
      <c r="AA7" s="6"/>
      <c r="AB7" s="6"/>
      <c r="AC7" s="6"/>
      <c r="AD7" s="31" t="s">
        <v>13</v>
      </c>
      <c r="AE7" s="99" t="str">
        <f>IF('Well Summary'!BA6="","",'Well Summary'!BA6)</f>
        <v/>
      </c>
      <c r="AF7" s="99"/>
      <c r="AG7" s="99"/>
      <c r="AH7" s="99"/>
      <c r="AI7" s="99"/>
      <c r="AJ7" s="99"/>
      <c r="AK7" s="99"/>
      <c r="AL7" s="99"/>
      <c r="AM7" s="99"/>
      <c r="AN7" s="99"/>
      <c r="AO7" s="99"/>
      <c r="AP7" s="99"/>
      <c r="AQ7" s="99"/>
      <c r="AR7" s="99"/>
      <c r="AS7" s="99"/>
      <c r="AT7" s="99"/>
      <c r="AU7" s="99"/>
      <c r="AV7" s="99"/>
      <c r="AW7" s="99"/>
      <c r="AX7" s="99"/>
      <c r="AY7" s="6"/>
      <c r="AZ7" s="6"/>
      <c r="BA7" s="6"/>
      <c r="BB7" s="6"/>
      <c r="BC7" s="31" t="s">
        <v>405</v>
      </c>
      <c r="BD7" s="99" t="str">
        <f>IF('Well Summary'!CJ6="","",'Well Summary'!CJ6)</f>
        <v/>
      </c>
      <c r="BE7" s="99"/>
      <c r="BF7" s="99"/>
      <c r="BG7" s="99"/>
      <c r="BH7" s="99"/>
    </row>
    <row r="8" spans="1:60" ht="21" customHeight="1">
      <c r="A8" s="6" t="s">
        <v>1</v>
      </c>
      <c r="B8" s="6"/>
      <c r="C8" s="6"/>
      <c r="D8" s="99" t="str">
        <f>IF('Well Summary'!E7="","",'Well Summary'!E7)</f>
        <v/>
      </c>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100" t="s">
        <v>0</v>
      </c>
      <c r="AG8" s="100"/>
      <c r="AH8" s="100"/>
      <c r="AI8" s="100"/>
      <c r="AJ8" s="101" t="str">
        <f>IF('Well Summary'!BC7="","",'Well Summary'!BC7)</f>
        <v/>
      </c>
      <c r="AK8" s="101"/>
      <c r="AL8" s="101"/>
      <c r="AM8" s="101"/>
      <c r="AN8" s="101"/>
      <c r="AO8" s="101"/>
      <c r="AP8" s="101"/>
      <c r="AQ8" s="100" t="s">
        <v>81</v>
      </c>
      <c r="AR8" s="100"/>
      <c r="AS8" s="100"/>
      <c r="AT8" s="102" t="str">
        <f>IF('Well Summary'!BR7="","",'Well Summary'!BR7)</f>
        <v/>
      </c>
      <c r="AU8" s="102"/>
      <c r="AV8" s="102"/>
      <c r="AW8" s="100" t="s">
        <v>82</v>
      </c>
      <c r="AX8" s="100"/>
      <c r="AY8" s="96"/>
      <c r="AZ8" s="103" t="str">
        <f>IF('Well Summary'!CC7="","",'Well Summary'!CC7)</f>
        <v/>
      </c>
      <c r="BA8" s="103"/>
      <c r="BB8" s="103"/>
      <c r="BC8" s="96" t="s">
        <v>83</v>
      </c>
      <c r="BD8" s="96"/>
      <c r="BE8" s="96"/>
      <c r="BF8" s="102" t="str">
        <f>IF('Well Summary'!CL7="","",'Well Summary'!CL7)</f>
        <v/>
      </c>
      <c r="BG8" s="102"/>
      <c r="BH8" s="102"/>
    </row>
    <row r="9" spans="1:60" ht="21" customHeight="1">
      <c r="A9" s="6" t="s">
        <v>78</v>
      </c>
      <c r="B9" s="6"/>
      <c r="C9" s="6"/>
      <c r="D9" s="31"/>
      <c r="E9" s="31"/>
      <c r="F9" s="31"/>
      <c r="G9" s="31"/>
      <c r="H9" s="31"/>
      <c r="I9" s="242"/>
      <c r="J9" s="242"/>
      <c r="K9" s="242"/>
      <c r="L9" s="242"/>
      <c r="M9" s="242"/>
      <c r="N9" s="242"/>
      <c r="O9" s="242"/>
      <c r="P9" s="242"/>
      <c r="Q9" s="242"/>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55"/>
      <c r="AY9" s="55"/>
      <c r="AZ9" s="55"/>
      <c r="BA9" s="55"/>
      <c r="BB9" s="31"/>
      <c r="BC9" s="31"/>
      <c r="BD9" s="31"/>
      <c r="BE9" s="13"/>
      <c r="BF9" s="56"/>
      <c r="BG9" s="56"/>
      <c r="BH9" s="56"/>
    </row>
    <row r="10" spans="1:60" ht="21" customHeight="1">
      <c r="A10" s="6"/>
      <c r="B10" s="78" t="s">
        <v>475</v>
      </c>
      <c r="C10" s="6"/>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31"/>
      <c r="AG10" s="31"/>
      <c r="AH10" s="31"/>
      <c r="AI10" s="31"/>
      <c r="AJ10" s="55"/>
      <c r="AK10" s="55"/>
      <c r="AL10" s="55"/>
      <c r="AM10" s="55"/>
      <c r="AN10" s="55"/>
      <c r="AO10" s="55"/>
      <c r="AP10" s="55"/>
      <c r="AQ10" s="31"/>
      <c r="AR10" s="31"/>
      <c r="AS10" s="31"/>
      <c r="AT10" s="76"/>
      <c r="AU10" s="76"/>
      <c r="AV10" s="76"/>
      <c r="AW10" s="31"/>
      <c r="AX10" s="31"/>
      <c r="AY10" s="31"/>
      <c r="AZ10" s="76"/>
      <c r="BA10" s="76"/>
      <c r="BB10" s="76"/>
      <c r="BC10" s="31"/>
      <c r="BD10" s="31"/>
      <c r="BE10" s="31"/>
      <c r="BF10" s="76"/>
      <c r="BG10" s="76"/>
      <c r="BH10" s="76"/>
    </row>
    <row r="11" spans="1:60" s="7" customFormat="1" ht="42" customHeight="1">
      <c r="A11" s="228" t="s">
        <v>431</v>
      </c>
      <c r="B11" s="228"/>
      <c r="C11" s="228"/>
      <c r="D11" s="228"/>
      <c r="E11" s="51"/>
      <c r="F11" s="228" t="s">
        <v>428</v>
      </c>
      <c r="G11" s="228"/>
      <c r="H11" s="228"/>
      <c r="I11" s="228"/>
      <c r="J11" s="228"/>
      <c r="K11" s="39"/>
      <c r="L11" s="228" t="s">
        <v>432</v>
      </c>
      <c r="M11" s="228"/>
      <c r="N11" s="228"/>
      <c r="O11" s="228"/>
      <c r="P11" s="228"/>
      <c r="Q11" s="39"/>
      <c r="R11" s="228" t="s">
        <v>433</v>
      </c>
      <c r="S11" s="228"/>
      <c r="T11" s="228"/>
      <c r="U11" s="228"/>
      <c r="V11" s="51"/>
      <c r="W11" s="228" t="s">
        <v>434</v>
      </c>
      <c r="X11" s="228"/>
      <c r="Y11" s="228"/>
      <c r="Z11" s="228"/>
      <c r="AA11" s="228"/>
      <c r="AB11" s="228"/>
      <c r="AC11" s="228"/>
      <c r="AD11" s="228"/>
      <c r="AE11" s="228"/>
      <c r="AF11" s="39"/>
      <c r="AG11" s="228" t="s">
        <v>435</v>
      </c>
      <c r="AH11" s="228"/>
      <c r="AI11" s="228"/>
      <c r="AJ11" s="228"/>
      <c r="AK11" s="228"/>
      <c r="AL11" s="228"/>
      <c r="AM11" s="39"/>
      <c r="AN11" s="228" t="s">
        <v>436</v>
      </c>
      <c r="AO11" s="228"/>
      <c r="AP11" s="228"/>
      <c r="AQ11" s="228"/>
      <c r="AR11" s="39"/>
      <c r="AS11" s="238" t="s">
        <v>437</v>
      </c>
      <c r="AT11" s="238"/>
      <c r="AU11" s="238"/>
      <c r="AV11" s="238"/>
      <c r="AW11" s="238"/>
      <c r="AX11" s="39"/>
      <c r="AY11" s="238" t="s">
        <v>438</v>
      </c>
      <c r="AZ11" s="238"/>
      <c r="BA11" s="238"/>
      <c r="BB11" s="238"/>
      <c r="BC11" s="238"/>
      <c r="BD11" s="39"/>
      <c r="BE11" s="228" t="s">
        <v>439</v>
      </c>
      <c r="BF11" s="228"/>
      <c r="BG11" s="228"/>
      <c r="BH11" s="228"/>
    </row>
    <row r="12" spans="1:60" ht="25.5" customHeight="1">
      <c r="A12" s="104"/>
      <c r="B12" s="104"/>
      <c r="C12" s="104"/>
      <c r="D12" s="104"/>
      <c r="E12" s="22"/>
      <c r="F12" s="233"/>
      <c r="G12" s="233"/>
      <c r="H12" s="233"/>
      <c r="I12" s="233"/>
      <c r="J12" s="233"/>
      <c r="K12" s="23"/>
      <c r="L12" s="233"/>
      <c r="M12" s="233"/>
      <c r="N12" s="233"/>
      <c r="O12" s="233"/>
      <c r="P12" s="233"/>
      <c r="Q12" s="22"/>
      <c r="R12" s="104"/>
      <c r="S12" s="104"/>
      <c r="T12" s="104"/>
      <c r="U12" s="104"/>
      <c r="V12" s="52"/>
      <c r="W12" s="232"/>
      <c r="X12" s="232"/>
      <c r="Y12" s="232"/>
      <c r="Z12" s="232"/>
      <c r="AA12" s="232"/>
      <c r="AB12" s="232"/>
      <c r="AC12" s="232"/>
      <c r="AD12" s="232"/>
      <c r="AE12" s="232"/>
      <c r="AF12" s="22"/>
      <c r="AG12" s="232"/>
      <c r="AH12" s="232"/>
      <c r="AI12" s="232"/>
      <c r="AJ12" s="232"/>
      <c r="AK12" s="232"/>
      <c r="AL12" s="232"/>
      <c r="AM12" s="22"/>
      <c r="AN12" s="104"/>
      <c r="AO12" s="104"/>
      <c r="AP12" s="104"/>
      <c r="AQ12" s="104"/>
      <c r="AR12" s="22"/>
      <c r="AS12" s="232"/>
      <c r="AT12" s="232"/>
      <c r="AU12" s="232"/>
      <c r="AV12" s="232"/>
      <c r="AW12" s="232"/>
      <c r="AX12" s="22"/>
      <c r="AY12" s="104"/>
      <c r="AZ12" s="104"/>
      <c r="BA12" s="104"/>
      <c r="BB12" s="104"/>
      <c r="BC12" s="104"/>
      <c r="BD12" s="22"/>
      <c r="BE12" s="104"/>
      <c r="BF12" s="104"/>
      <c r="BG12" s="104"/>
      <c r="BH12" s="104"/>
    </row>
    <row r="13" spans="1:60" ht="25.5" customHeight="1">
      <c r="A13" s="243"/>
      <c r="B13" s="243"/>
      <c r="C13" s="243"/>
      <c r="D13" s="243"/>
      <c r="E13" s="29"/>
      <c r="F13" s="244"/>
      <c r="G13" s="244"/>
      <c r="H13" s="244"/>
      <c r="I13" s="244"/>
      <c r="J13" s="244"/>
      <c r="K13" s="30"/>
      <c r="L13" s="244"/>
      <c r="M13" s="244"/>
      <c r="N13" s="244"/>
      <c r="O13" s="244"/>
      <c r="P13" s="244"/>
      <c r="Q13" s="29"/>
      <c r="R13" s="243"/>
      <c r="S13" s="243"/>
      <c r="T13" s="243"/>
      <c r="U13" s="243"/>
      <c r="V13" s="57"/>
      <c r="W13" s="245"/>
      <c r="X13" s="245"/>
      <c r="Y13" s="245"/>
      <c r="Z13" s="245"/>
      <c r="AA13" s="245"/>
      <c r="AB13" s="245"/>
      <c r="AC13" s="245"/>
      <c r="AD13" s="245"/>
      <c r="AE13" s="245"/>
      <c r="AF13" s="29"/>
      <c r="AG13" s="245"/>
      <c r="AH13" s="245"/>
      <c r="AI13" s="245"/>
      <c r="AJ13" s="245"/>
      <c r="AK13" s="245"/>
      <c r="AL13" s="245"/>
      <c r="AM13" s="29"/>
      <c r="AN13" s="243"/>
      <c r="AO13" s="243"/>
      <c r="AP13" s="243"/>
      <c r="AQ13" s="243"/>
      <c r="AR13" s="29"/>
      <c r="AS13" s="243"/>
      <c r="AT13" s="243"/>
      <c r="AU13" s="243"/>
      <c r="AV13" s="243"/>
      <c r="AW13" s="243"/>
      <c r="AX13" s="29"/>
      <c r="AY13" s="243"/>
      <c r="AZ13" s="243"/>
      <c r="BA13" s="243"/>
      <c r="BB13" s="243"/>
      <c r="BC13" s="243"/>
      <c r="BD13" s="29"/>
      <c r="BE13" s="243"/>
      <c r="BF13" s="243"/>
      <c r="BG13" s="243"/>
      <c r="BH13" s="243"/>
    </row>
    <row r="14" spans="1:60" ht="25.5" customHeight="1">
      <c r="A14" s="247"/>
      <c r="B14" s="247"/>
      <c r="C14" s="247"/>
      <c r="D14" s="247"/>
      <c r="E14" s="29"/>
      <c r="F14" s="248"/>
      <c r="G14" s="248"/>
      <c r="H14" s="248"/>
      <c r="I14" s="248"/>
      <c r="J14" s="248"/>
      <c r="K14" s="30"/>
      <c r="L14" s="248"/>
      <c r="M14" s="248"/>
      <c r="N14" s="248"/>
      <c r="O14" s="248"/>
      <c r="P14" s="248"/>
      <c r="Q14" s="29"/>
      <c r="R14" s="247"/>
      <c r="S14" s="247"/>
      <c r="T14" s="247"/>
      <c r="U14" s="247"/>
      <c r="V14" s="57"/>
      <c r="W14" s="246"/>
      <c r="X14" s="246"/>
      <c r="Y14" s="246"/>
      <c r="Z14" s="246"/>
      <c r="AA14" s="246"/>
      <c r="AB14" s="246"/>
      <c r="AC14" s="246"/>
      <c r="AD14" s="246"/>
      <c r="AE14" s="246"/>
      <c r="AF14" s="29"/>
      <c r="AG14" s="246"/>
      <c r="AH14" s="246"/>
      <c r="AI14" s="246"/>
      <c r="AJ14" s="246"/>
      <c r="AK14" s="246"/>
      <c r="AL14" s="246"/>
      <c r="AM14" s="29"/>
      <c r="AN14" s="247"/>
      <c r="AO14" s="247"/>
      <c r="AP14" s="247"/>
      <c r="AQ14" s="247"/>
      <c r="AR14" s="29"/>
      <c r="AS14" s="247"/>
      <c r="AT14" s="247"/>
      <c r="AU14" s="247"/>
      <c r="AV14" s="247"/>
      <c r="AW14" s="247"/>
      <c r="AX14" s="29"/>
      <c r="AY14" s="247"/>
      <c r="AZ14" s="247"/>
      <c r="BA14" s="247"/>
      <c r="BB14" s="247"/>
      <c r="BC14" s="247"/>
      <c r="BD14" s="29"/>
      <c r="BE14" s="247"/>
      <c r="BF14" s="247"/>
      <c r="BG14" s="247"/>
      <c r="BH14" s="247"/>
    </row>
    <row r="15" spans="1:60" ht="24.75" customHeight="1">
      <c r="A15" s="6" t="s">
        <v>14</v>
      </c>
      <c r="B15" s="6"/>
      <c r="C15" s="6"/>
      <c r="D15" s="6"/>
      <c r="E15" s="6"/>
      <c r="F15" s="6"/>
      <c r="G15" s="6"/>
      <c r="H15" s="6"/>
      <c r="I15" s="6"/>
      <c r="J15" s="6"/>
      <c r="K15" s="6"/>
      <c r="L15" s="6"/>
      <c r="M15" s="6"/>
      <c r="N15" s="229"/>
      <c r="O15" s="229"/>
      <c r="P15" s="229"/>
      <c r="Q15" s="229"/>
      <c r="R15" s="229"/>
      <c r="S15" s="229"/>
      <c r="T15" s="6"/>
      <c r="U15" s="6" t="s">
        <v>15</v>
      </c>
      <c r="V15" s="6"/>
      <c r="W15" s="6"/>
      <c r="X15" s="6"/>
      <c r="Y15" s="6"/>
      <c r="Z15" s="6"/>
      <c r="AA15" s="6"/>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row>
    <row r="16" spans="1:60" s="7" customFormat="1" ht="21" customHeight="1">
      <c r="A16" s="8"/>
      <c r="B16" s="8"/>
      <c r="C16" s="8"/>
      <c r="D16" s="8"/>
      <c r="E16" s="8"/>
      <c r="F16" s="8"/>
      <c r="G16" s="53" t="s">
        <v>16</v>
      </c>
      <c r="H16" s="233"/>
      <c r="I16" s="233"/>
      <c r="J16" s="233"/>
      <c r="K16" s="233"/>
      <c r="L16" s="233"/>
      <c r="M16" s="233"/>
      <c r="N16" s="233"/>
      <c r="O16" s="39" t="s">
        <v>17</v>
      </c>
      <c r="P16" s="39"/>
      <c r="Q16" s="39"/>
      <c r="R16" s="39"/>
      <c r="S16" s="39"/>
      <c r="T16" s="39"/>
      <c r="U16" s="39"/>
      <c r="V16" s="39"/>
      <c r="W16" s="53" t="s">
        <v>7</v>
      </c>
      <c r="X16" s="104"/>
      <c r="Y16" s="104"/>
      <c r="Z16" s="104"/>
      <c r="AA16" s="104"/>
      <c r="AB16" s="104"/>
      <c r="AC16" s="104"/>
      <c r="AD16" s="39" t="s">
        <v>18</v>
      </c>
      <c r="AE16" s="54"/>
      <c r="AF16" s="54"/>
      <c r="AG16" s="39"/>
      <c r="AH16" s="39"/>
      <c r="AI16" s="39"/>
      <c r="AJ16" s="39"/>
      <c r="AK16" s="39"/>
      <c r="AL16" s="39"/>
      <c r="AM16" s="39"/>
      <c r="AN16" s="39"/>
      <c r="AO16" s="39"/>
      <c r="AP16" s="39"/>
      <c r="AQ16" s="39"/>
      <c r="AR16" s="39"/>
      <c r="AS16" s="39"/>
      <c r="AT16" s="39"/>
      <c r="AU16" s="39"/>
      <c r="AV16" s="39"/>
      <c r="AW16" s="54"/>
      <c r="AX16" s="54"/>
      <c r="AY16" s="54"/>
      <c r="AZ16" s="54"/>
      <c r="BA16" s="54"/>
      <c r="BB16" s="54"/>
      <c r="BC16" s="54"/>
      <c r="BD16" s="54"/>
      <c r="BE16" s="54"/>
      <c r="BF16" s="54"/>
      <c r="BG16" s="54"/>
      <c r="BH16" s="6"/>
    </row>
    <row r="17" spans="1:60" ht="24" customHeight="1">
      <c r="A17" s="9" t="s">
        <v>19</v>
      </c>
      <c r="B17" s="10"/>
      <c r="C17" s="10"/>
      <c r="D17" s="10"/>
      <c r="E17" s="10"/>
      <c r="F17" s="10"/>
      <c r="G17" s="10"/>
      <c r="H17" s="10"/>
      <c r="I17" s="10"/>
      <c r="J17" s="10"/>
      <c r="K17" s="234"/>
      <c r="L17" s="234"/>
      <c r="M17" s="234"/>
      <c r="N17" s="234"/>
      <c r="O17" s="234"/>
      <c r="P17" s="234"/>
      <c r="Q17" s="234"/>
      <c r="R17" s="234"/>
      <c r="S17" s="234"/>
      <c r="T17" s="234"/>
      <c r="U17" s="234"/>
      <c r="V17" s="234"/>
      <c r="W17" s="234"/>
      <c r="X17" s="234"/>
      <c r="Y17" s="234"/>
      <c r="Z17" s="234"/>
      <c r="AA17" s="234"/>
      <c r="AB17" s="234"/>
      <c r="AC17" s="11"/>
      <c r="AD17" s="11"/>
      <c r="AE17" s="12" t="s">
        <v>20</v>
      </c>
      <c r="AF17" s="11"/>
      <c r="AG17" s="11"/>
      <c r="AH17" s="11"/>
      <c r="AI17" s="11"/>
      <c r="AJ17" s="11"/>
      <c r="AK17" s="11"/>
      <c r="AL17" s="11"/>
      <c r="AM17" s="234"/>
      <c r="AN17" s="234"/>
      <c r="AO17" s="234"/>
      <c r="AP17" s="234"/>
      <c r="AQ17" s="234"/>
      <c r="AR17" s="234"/>
      <c r="AS17" s="234"/>
      <c r="AT17" s="234"/>
      <c r="AU17" s="234"/>
      <c r="AV17" s="234"/>
      <c r="AW17" s="234"/>
      <c r="AX17" s="234"/>
      <c r="AY17" s="234"/>
      <c r="AZ17" s="234"/>
      <c r="BA17" s="234"/>
      <c r="BB17" s="234"/>
      <c r="BC17" s="234"/>
      <c r="BD17" s="234"/>
      <c r="BE17" s="234"/>
      <c r="BF17" s="234"/>
      <c r="BG17" s="234"/>
      <c r="BH17" s="6"/>
    </row>
    <row r="18" spans="1:60" ht="21" customHeight="1">
      <c r="A18" s="6"/>
      <c r="B18" s="218"/>
      <c r="C18" s="218"/>
      <c r="D18" s="218"/>
      <c r="E18" s="218"/>
      <c r="F18" s="218"/>
      <c r="G18" s="6" t="s">
        <v>21</v>
      </c>
      <c r="H18" s="6"/>
      <c r="I18" s="6"/>
      <c r="J18" s="32"/>
      <c r="K18" s="219"/>
      <c r="L18" s="219"/>
      <c r="M18" s="219"/>
      <c r="N18" s="219"/>
      <c r="O18" s="219"/>
      <c r="P18" s="6" t="s">
        <v>22</v>
      </c>
      <c r="Q18" s="6"/>
      <c r="R18" s="32"/>
      <c r="S18" s="220"/>
      <c r="T18" s="220"/>
      <c r="U18" s="220"/>
      <c r="V18" s="220"/>
      <c r="W18" s="6" t="s">
        <v>376</v>
      </c>
      <c r="X18" s="6"/>
      <c r="Y18" s="6"/>
      <c r="Z18" s="6"/>
      <c r="AA18" s="32"/>
      <c r="AB18" s="32"/>
      <c r="AC18" s="32"/>
      <c r="AD18" s="32"/>
      <c r="AE18" s="218"/>
      <c r="AF18" s="218"/>
      <c r="AG18" s="218"/>
      <c r="AH18" s="218"/>
      <c r="AI18" s="218"/>
      <c r="AJ18" s="6" t="s">
        <v>21</v>
      </c>
      <c r="AK18" s="6"/>
      <c r="AL18" s="6"/>
      <c r="AM18" s="6"/>
      <c r="AN18" s="220"/>
      <c r="AO18" s="220"/>
      <c r="AP18" s="220"/>
      <c r="AQ18" s="220"/>
      <c r="AR18" s="220"/>
      <c r="AS18" s="6" t="s">
        <v>22</v>
      </c>
      <c r="AT18" s="6"/>
      <c r="AU18" s="6"/>
      <c r="AV18" s="220"/>
      <c r="AW18" s="220"/>
      <c r="AX18" s="220"/>
      <c r="AY18" s="220"/>
      <c r="AZ18" s="6" t="s">
        <v>376</v>
      </c>
      <c r="BA18" s="6"/>
      <c r="BB18" s="6"/>
      <c r="BC18" s="6"/>
      <c r="BD18" s="6"/>
      <c r="BE18" s="11"/>
      <c r="BF18" s="11"/>
      <c r="BG18" s="6"/>
      <c r="BH18" s="6"/>
    </row>
    <row r="19" spans="1:60" ht="24" customHeight="1">
      <c r="A19" s="9" t="s">
        <v>23</v>
      </c>
      <c r="B19" s="13"/>
      <c r="C19" s="13"/>
      <c r="D19" s="13"/>
      <c r="E19" s="13"/>
      <c r="F19" s="13"/>
      <c r="G19" s="6"/>
      <c r="H19" s="6"/>
      <c r="I19" s="6"/>
      <c r="J19" s="32"/>
      <c r="K19" s="234"/>
      <c r="L19" s="234"/>
      <c r="M19" s="234"/>
      <c r="N19" s="234"/>
      <c r="O19" s="234"/>
      <c r="P19" s="234"/>
      <c r="Q19" s="234"/>
      <c r="R19" s="234"/>
      <c r="S19" s="234"/>
      <c r="T19" s="234"/>
      <c r="U19" s="234"/>
      <c r="V19" s="234"/>
      <c r="W19" s="234"/>
      <c r="X19" s="234"/>
      <c r="Y19" s="234"/>
      <c r="Z19" s="234"/>
      <c r="AA19" s="234"/>
      <c r="AB19" s="234"/>
      <c r="AC19" s="32"/>
      <c r="AD19" s="32"/>
      <c r="AE19" s="12" t="s">
        <v>24</v>
      </c>
      <c r="AF19" s="13"/>
      <c r="AG19" s="13"/>
      <c r="AH19" s="13"/>
      <c r="AI19" s="13"/>
      <c r="AJ19" s="6"/>
      <c r="AK19" s="6"/>
      <c r="AL19" s="6"/>
      <c r="AM19" s="6"/>
      <c r="AN19" s="6"/>
      <c r="AO19" s="227"/>
      <c r="AP19" s="227"/>
      <c r="AQ19" s="227"/>
      <c r="AR19" s="227"/>
      <c r="AS19" s="227"/>
      <c r="AT19" s="227"/>
      <c r="AU19" s="227"/>
      <c r="AV19" s="227"/>
      <c r="AW19" s="227"/>
      <c r="AX19" s="227"/>
      <c r="AY19" s="227"/>
      <c r="AZ19" s="227"/>
      <c r="BA19" s="227"/>
      <c r="BB19" s="227"/>
      <c r="BC19" s="227"/>
      <c r="BD19" s="227"/>
      <c r="BE19" s="227"/>
      <c r="BF19" s="227"/>
      <c r="BG19" s="227"/>
      <c r="BH19" s="6"/>
    </row>
    <row r="20" spans="1:60" ht="21" customHeight="1">
      <c r="A20" s="6"/>
      <c r="B20" s="218"/>
      <c r="C20" s="218"/>
      <c r="D20" s="218"/>
      <c r="E20" s="218"/>
      <c r="F20" s="218"/>
      <c r="G20" s="6" t="s">
        <v>21</v>
      </c>
      <c r="H20" s="6"/>
      <c r="I20" s="6"/>
      <c r="J20" s="32"/>
      <c r="K20" s="219"/>
      <c r="L20" s="219"/>
      <c r="M20" s="219"/>
      <c r="N20" s="219"/>
      <c r="O20" s="219"/>
      <c r="P20" s="6" t="s">
        <v>22</v>
      </c>
      <c r="Q20" s="6"/>
      <c r="R20" s="32"/>
      <c r="S20" s="220"/>
      <c r="T20" s="220"/>
      <c r="U20" s="220"/>
      <c r="V20" s="220"/>
      <c r="W20" s="6" t="s">
        <v>376</v>
      </c>
      <c r="X20" s="6"/>
      <c r="Y20" s="6"/>
      <c r="Z20" s="6"/>
      <c r="AA20" s="32"/>
      <c r="AB20" s="32"/>
      <c r="AC20" s="32"/>
      <c r="AD20" s="32"/>
      <c r="AE20" s="218"/>
      <c r="AF20" s="218"/>
      <c r="AG20" s="218"/>
      <c r="AH20" s="218"/>
      <c r="AI20" s="218"/>
      <c r="AJ20" s="6" t="s">
        <v>21</v>
      </c>
      <c r="AK20" s="6"/>
      <c r="AL20" s="6"/>
      <c r="AM20" s="32"/>
      <c r="AN20" s="220"/>
      <c r="AO20" s="220"/>
      <c r="AP20" s="220"/>
      <c r="AQ20" s="220"/>
      <c r="AR20" s="220"/>
      <c r="AS20" s="6" t="s">
        <v>22</v>
      </c>
      <c r="AT20" s="6"/>
      <c r="AU20" s="32"/>
      <c r="AV20" s="220"/>
      <c r="AW20" s="220"/>
      <c r="AX20" s="220"/>
      <c r="AY20" s="220"/>
      <c r="AZ20" s="6" t="s">
        <v>376</v>
      </c>
      <c r="BA20" s="6"/>
      <c r="BB20" s="6"/>
      <c r="BC20" s="6"/>
      <c r="BD20" s="6"/>
      <c r="BE20" s="11"/>
      <c r="BF20" s="11"/>
      <c r="BG20" s="6"/>
      <c r="BH20" s="6"/>
    </row>
    <row r="21" spans="1:60" ht="24" customHeight="1">
      <c r="A21" s="14" t="s">
        <v>25</v>
      </c>
      <c r="B21" s="14"/>
      <c r="C21" s="14"/>
      <c r="D21" s="14"/>
      <c r="E21" s="14"/>
      <c r="F21" s="14"/>
      <c r="G21" s="14"/>
      <c r="H21" s="14"/>
      <c r="I21" s="14"/>
      <c r="J21" s="14"/>
      <c r="K21" s="14"/>
      <c r="L21" s="14"/>
      <c r="M21" s="14"/>
      <c r="N21" s="239" t="str">
        <f>IF(A12="","",B18+AE18+B20+AE20)</f>
        <v/>
      </c>
      <c r="O21" s="239"/>
      <c r="P21" s="239"/>
      <c r="Q21" s="239"/>
      <c r="R21" s="239"/>
      <c r="S21" s="239"/>
      <c r="T21" s="6" t="s">
        <v>21</v>
      </c>
      <c r="U21" s="6"/>
      <c r="V21" s="6"/>
      <c r="W21" s="15"/>
      <c r="X21" s="15"/>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row>
    <row r="22" spans="1:60" ht="21.95" customHeight="1">
      <c r="A22" s="6" t="s">
        <v>26</v>
      </c>
      <c r="B22" s="6"/>
      <c r="C22" s="6"/>
      <c r="D22" s="6"/>
      <c r="E22" s="6"/>
      <c r="F22" s="6"/>
      <c r="G22" s="6"/>
      <c r="H22" s="6"/>
      <c r="I22" s="6"/>
      <c r="J22" s="6"/>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6"/>
      <c r="AK22" s="6"/>
      <c r="AL22" s="6"/>
      <c r="AM22" s="6"/>
      <c r="AN22" s="6"/>
      <c r="AO22" s="6"/>
      <c r="AP22" s="6"/>
      <c r="AQ22" s="6"/>
      <c r="AR22" s="6"/>
      <c r="AS22" s="6"/>
      <c r="AT22" s="6"/>
      <c r="AU22" s="6"/>
      <c r="AV22" s="6"/>
      <c r="AW22" s="6"/>
      <c r="AX22" s="6"/>
      <c r="AY22" s="6"/>
      <c r="AZ22" s="6"/>
      <c r="BA22" s="6"/>
      <c r="BB22" s="6"/>
      <c r="BC22" s="6"/>
      <c r="BD22" s="6"/>
      <c r="BE22" s="6"/>
      <c r="BF22" s="6"/>
      <c r="BG22" s="6"/>
      <c r="BH22" s="6"/>
    </row>
    <row r="23" spans="1:60" ht="24" customHeight="1">
      <c r="A23" s="14" t="s">
        <v>28</v>
      </c>
      <c r="B23" s="14"/>
      <c r="C23" s="14"/>
      <c r="D23" s="14"/>
      <c r="E23" s="14"/>
      <c r="F23" s="14"/>
      <c r="G23" s="14"/>
      <c r="H23" s="218"/>
      <c r="I23" s="218"/>
      <c r="J23" s="218"/>
      <c r="K23" s="218"/>
      <c r="L23" s="218"/>
      <c r="M23" s="218"/>
      <c r="N23" s="218"/>
      <c r="O23" s="6" t="s">
        <v>17</v>
      </c>
      <c r="P23" s="6"/>
      <c r="Q23" s="6"/>
      <c r="R23" s="6"/>
      <c r="S23" s="6"/>
      <c r="T23" s="6"/>
      <c r="U23" s="6"/>
      <c r="V23" s="6"/>
      <c r="W23" s="11"/>
      <c r="X23" s="11"/>
      <c r="Y23" s="11"/>
      <c r="Z23" s="11"/>
      <c r="AA23" s="16" t="s">
        <v>29</v>
      </c>
      <c r="AB23" s="233"/>
      <c r="AC23" s="233"/>
      <c r="AD23" s="233"/>
      <c r="AE23" s="233"/>
      <c r="AF23" s="233"/>
      <c r="AG23" s="233"/>
      <c r="AH23" s="233"/>
      <c r="AI23" s="233"/>
      <c r="AJ23" s="233"/>
      <c r="AK23" s="6"/>
      <c r="AL23" s="6" t="s">
        <v>30</v>
      </c>
      <c r="AM23" s="6"/>
      <c r="AN23" s="6"/>
      <c r="AO23" s="6"/>
      <c r="AP23" s="6"/>
      <c r="AQ23" s="6"/>
      <c r="AR23" s="6"/>
      <c r="AS23" s="220"/>
      <c r="AT23" s="220"/>
      <c r="AU23" s="220"/>
      <c r="AV23" s="220"/>
      <c r="AW23" s="6" t="s">
        <v>31</v>
      </c>
      <c r="AX23" s="6"/>
      <c r="AY23" s="17" t="s">
        <v>32</v>
      </c>
      <c r="AZ23" s="6"/>
      <c r="BA23" s="6"/>
      <c r="BB23" s="6"/>
      <c r="BC23" s="6"/>
      <c r="BD23" s="6"/>
      <c r="BE23" s="6"/>
      <c r="BF23" s="6"/>
      <c r="BG23" s="6"/>
      <c r="BH23" s="6"/>
    </row>
    <row r="24" spans="1:60" ht="33.75" customHeight="1">
      <c r="A24" s="6" t="s">
        <v>33</v>
      </c>
      <c r="B24" s="6"/>
      <c r="C24" s="6"/>
      <c r="D24" s="6"/>
      <c r="E24" s="6"/>
      <c r="F24" s="6"/>
      <c r="G24" s="6"/>
      <c r="H24" s="6"/>
      <c r="I24" s="6"/>
      <c r="J24" s="6"/>
      <c r="K24" s="6"/>
      <c r="L24" s="6"/>
      <c r="M24" s="6"/>
      <c r="N24" s="6"/>
      <c r="O24" s="6"/>
      <c r="P24" s="6"/>
      <c r="Q24" s="6"/>
      <c r="R24" s="222"/>
      <c r="S24" s="222"/>
      <c r="T24" s="222"/>
      <c r="U24" s="222"/>
      <c r="V24" s="222"/>
      <c r="W24" s="222"/>
      <c r="X24" s="222"/>
      <c r="Y24" s="222"/>
      <c r="Z24" s="222"/>
      <c r="AA24" s="222"/>
      <c r="AB24" s="222"/>
      <c r="AC24" s="222"/>
      <c r="AD24" s="222"/>
      <c r="AE24" s="222"/>
      <c r="AF24" s="222"/>
      <c r="AG24" s="222"/>
      <c r="AH24" s="222"/>
      <c r="AI24" s="222"/>
      <c r="AJ24" s="222"/>
      <c r="AK24" s="222"/>
      <c r="AL24" s="222"/>
      <c r="AM24" s="222"/>
      <c r="AN24" s="222"/>
      <c r="AO24" s="222"/>
      <c r="AP24" s="222"/>
      <c r="AQ24" s="222"/>
      <c r="AR24" s="222"/>
      <c r="AS24" s="222"/>
      <c r="AT24" s="222"/>
      <c r="AU24" s="222"/>
      <c r="AV24" s="222"/>
      <c r="AW24" s="222"/>
      <c r="AX24" s="222"/>
      <c r="AY24" s="222"/>
      <c r="AZ24" s="222"/>
      <c r="BA24" s="222"/>
      <c r="BB24" s="222"/>
      <c r="BC24" s="222"/>
      <c r="BD24" s="222"/>
      <c r="BE24" s="222"/>
      <c r="BF24" s="222"/>
      <c r="BG24" s="222"/>
      <c r="BH24" s="222"/>
    </row>
    <row r="25" spans="1:60" ht="6.75" customHeight="1" thickBot="1">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row>
    <row r="26" spans="1:60" ht="6" customHeight="1" thickTop="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row>
    <row r="27" spans="1:60" ht="18" customHeight="1">
      <c r="A27" s="236" t="s">
        <v>449</v>
      </c>
      <c r="B27" s="236"/>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row>
    <row r="28" spans="1:60" ht="15" customHeight="1">
      <c r="A28" s="237" t="s">
        <v>445</v>
      </c>
      <c r="B28" s="237"/>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row>
    <row r="29" spans="1:60" ht="21" customHeight="1">
      <c r="A29" s="6" t="s">
        <v>34</v>
      </c>
      <c r="B29" s="6"/>
      <c r="C29" s="6"/>
      <c r="D29" s="6"/>
      <c r="E29" s="6"/>
      <c r="F29" s="19"/>
      <c r="G29" s="19"/>
      <c r="H29" s="95"/>
      <c r="I29" s="95"/>
      <c r="J29" s="95"/>
      <c r="K29" s="95"/>
      <c r="L29" s="95"/>
      <c r="M29" s="95"/>
      <c r="N29" s="95"/>
      <c r="O29" s="95"/>
      <c r="P29" s="95"/>
      <c r="Q29" s="95"/>
      <c r="R29" s="95"/>
      <c r="S29" s="95"/>
      <c r="T29" s="19"/>
      <c r="U29" s="19"/>
      <c r="V29" s="19"/>
      <c r="W29" s="19"/>
      <c r="X29" s="19"/>
      <c r="Y29" s="19"/>
      <c r="Z29" s="19"/>
      <c r="AA29" s="19"/>
      <c r="AB29" s="19"/>
      <c r="AC29" s="19"/>
      <c r="AD29" s="19"/>
      <c r="AE29" s="19"/>
      <c r="AF29" s="19"/>
      <c r="AG29" s="6" t="s">
        <v>386</v>
      </c>
      <c r="AH29" s="19"/>
      <c r="AI29" s="6"/>
      <c r="AJ29" s="6"/>
      <c r="AK29" s="6"/>
      <c r="AL29" s="249"/>
      <c r="AM29" s="249"/>
      <c r="AN29" s="249"/>
      <c r="AO29" s="249"/>
      <c r="AP29" s="249"/>
      <c r="AQ29" s="249"/>
      <c r="AR29" s="6"/>
      <c r="AS29" s="6"/>
      <c r="AT29" s="6"/>
      <c r="AU29" s="6"/>
      <c r="AV29" s="6"/>
      <c r="AW29" s="6"/>
      <c r="AX29" s="6"/>
      <c r="AY29" s="6"/>
      <c r="AZ29" s="6"/>
      <c r="BA29" s="6"/>
      <c r="BB29" s="6"/>
      <c r="BC29" s="6"/>
      <c r="BD29" s="6"/>
      <c r="BE29" s="6"/>
      <c r="BF29" s="6"/>
      <c r="BG29" s="6"/>
      <c r="BH29" s="6"/>
    </row>
    <row r="30" spans="1:60" ht="22.5" customHeight="1">
      <c r="A30" s="6" t="s">
        <v>79</v>
      </c>
      <c r="B30" s="6"/>
      <c r="C30" s="6"/>
      <c r="D30" s="6"/>
      <c r="E30" s="6"/>
      <c r="F30" s="6"/>
      <c r="G30" s="6"/>
      <c r="H30" s="6"/>
      <c r="I30" s="6"/>
      <c r="J30" s="6"/>
      <c r="K30" s="6"/>
      <c r="L30" s="6"/>
      <c r="M30" s="6"/>
      <c r="N30" s="6"/>
      <c r="O30" s="218"/>
      <c r="P30" s="218"/>
      <c r="Q30" s="218"/>
      <c r="R30" s="218"/>
      <c r="S30" s="218"/>
      <c r="T30" s="6"/>
      <c r="U30" s="6" t="s">
        <v>27</v>
      </c>
      <c r="V30" s="6"/>
      <c r="W30" s="6"/>
      <c r="X30" s="6"/>
      <c r="Y30" s="6"/>
      <c r="Z30" s="6"/>
      <c r="AA30" s="6"/>
      <c r="AB30" s="6"/>
      <c r="AC30" s="17"/>
      <c r="AD30" s="11"/>
      <c r="AE30" s="11"/>
      <c r="AF30" s="11"/>
      <c r="AG30" s="6" t="s">
        <v>80</v>
      </c>
      <c r="AH30" s="11"/>
      <c r="AI30" s="6"/>
      <c r="AJ30" s="6"/>
      <c r="AK30" s="6"/>
      <c r="AL30" s="6"/>
      <c r="AM30" s="6"/>
      <c r="AN30" s="6"/>
      <c r="AO30" s="6"/>
      <c r="AP30" s="6"/>
      <c r="AQ30" s="6"/>
      <c r="AR30" s="6"/>
      <c r="AS30" s="6"/>
      <c r="AT30" s="6"/>
      <c r="AU30" s="6"/>
      <c r="AV30" s="6"/>
      <c r="AW30" s="6"/>
      <c r="AX30" s="6"/>
      <c r="AY30" s="218"/>
      <c r="AZ30" s="218"/>
      <c r="BA30" s="218"/>
      <c r="BB30" s="218"/>
      <c r="BC30" s="218"/>
      <c r="BD30" s="218"/>
      <c r="BE30" s="11"/>
      <c r="BF30" s="11" t="s">
        <v>27</v>
      </c>
      <c r="BG30" s="6"/>
      <c r="BH30" s="6"/>
    </row>
    <row r="31" spans="1:60" ht="22.5" customHeight="1">
      <c r="A31" s="17" t="s">
        <v>35</v>
      </c>
      <c r="B31" s="11"/>
      <c r="C31" s="11"/>
      <c r="D31" s="11"/>
      <c r="E31" s="11"/>
      <c r="F31" s="11"/>
      <c r="G31" s="6"/>
      <c r="H31" s="6"/>
      <c r="I31" s="6"/>
      <c r="J31" s="6" t="s">
        <v>36</v>
      </c>
      <c r="K31" s="6"/>
      <c r="L31" s="6"/>
      <c r="M31" s="6"/>
      <c r="N31" s="6"/>
      <c r="O31" s="6"/>
      <c r="P31" s="6"/>
      <c r="Q31" s="97" t="str">
        <f>IF(O30="","",O30-AY30)</f>
        <v/>
      </c>
      <c r="R31" s="97"/>
      <c r="S31" s="97"/>
      <c r="T31" s="97"/>
      <c r="U31" s="97"/>
      <c r="V31" s="97"/>
      <c r="W31" s="11"/>
      <c r="X31" s="11" t="s">
        <v>27</v>
      </c>
      <c r="Y31" s="11"/>
      <c r="Z31" s="11"/>
      <c r="AA31" s="11"/>
      <c r="AB31" s="6" t="s">
        <v>37</v>
      </c>
      <c r="AC31" s="11"/>
      <c r="AD31" s="6"/>
      <c r="AE31" s="6"/>
      <c r="AF31" s="6"/>
      <c r="AG31" s="6"/>
      <c r="AH31" s="6"/>
      <c r="AI31" s="235" t="str">
        <f>IF(Q31="","",Q31/O30)</f>
        <v/>
      </c>
      <c r="AJ31" s="235"/>
      <c r="AK31" s="235"/>
      <c r="AL31" s="235"/>
      <c r="AM31" s="235"/>
      <c r="AN31" s="235"/>
      <c r="AO31" s="6"/>
      <c r="AP31" s="6"/>
      <c r="AQ31" s="79"/>
      <c r="AR31" s="6"/>
      <c r="AS31" s="6"/>
      <c r="AT31" s="6"/>
      <c r="AU31" s="6"/>
      <c r="AV31" s="6"/>
      <c r="AW31" s="6"/>
      <c r="AX31" s="6"/>
      <c r="AY31" s="6"/>
      <c r="AZ31" s="6"/>
      <c r="BA31" s="6"/>
      <c r="BB31" s="6"/>
      <c r="BC31" s="6"/>
      <c r="BD31" s="6"/>
      <c r="BE31" s="6"/>
      <c r="BF31" s="6"/>
      <c r="BG31" s="6"/>
      <c r="BH31" s="6"/>
    </row>
    <row r="32" spans="1:60" ht="22.5" customHeight="1">
      <c r="A32" s="6" t="s">
        <v>38</v>
      </c>
      <c r="B32" s="6"/>
      <c r="C32" s="6"/>
      <c r="D32" s="6"/>
      <c r="E32" s="6"/>
      <c r="F32" s="6"/>
      <c r="G32" s="220"/>
      <c r="H32" s="220"/>
      <c r="I32" s="220"/>
      <c r="J32" s="220"/>
      <c r="K32" s="220"/>
      <c r="L32" s="220"/>
      <c r="M32" s="220"/>
      <c r="N32" s="220"/>
      <c r="O32" s="220"/>
      <c r="P32" s="220"/>
      <c r="Q32" s="220"/>
      <c r="R32" s="220"/>
      <c r="S32" s="220"/>
      <c r="T32" s="6"/>
      <c r="U32" s="6" t="s">
        <v>39</v>
      </c>
      <c r="V32" s="6"/>
      <c r="W32" s="6"/>
      <c r="X32" s="6"/>
      <c r="Y32" s="220"/>
      <c r="Z32" s="220"/>
      <c r="AA32" s="220"/>
      <c r="AB32" s="220"/>
      <c r="AC32" s="220"/>
      <c r="AD32" s="6"/>
      <c r="AE32" s="6" t="s">
        <v>22</v>
      </c>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row>
    <row r="33" spans="1:60" ht="24" customHeight="1">
      <c r="A33" s="6" t="s">
        <v>40</v>
      </c>
      <c r="B33" s="6"/>
      <c r="C33" s="6"/>
      <c r="D33" s="6"/>
      <c r="E33" s="6"/>
      <c r="F33" s="222"/>
      <c r="G33" s="222"/>
      <c r="H33" s="222"/>
      <c r="I33" s="222"/>
      <c r="J33" s="222"/>
      <c r="K33" s="222"/>
      <c r="L33" s="222"/>
      <c r="M33" s="222"/>
      <c r="N33" s="222"/>
      <c r="O33" s="222"/>
      <c r="P33" s="222"/>
      <c r="Q33" s="222"/>
      <c r="R33" s="222"/>
      <c r="S33" s="222"/>
      <c r="T33" s="222"/>
      <c r="U33" s="222"/>
      <c r="V33" s="222"/>
      <c r="W33" s="222"/>
      <c r="X33" s="222"/>
      <c r="Y33" s="222"/>
      <c r="Z33" s="222"/>
      <c r="AA33" s="222"/>
      <c r="AB33" s="222"/>
      <c r="AC33" s="222"/>
      <c r="AD33" s="222"/>
      <c r="AE33" s="222"/>
      <c r="AF33" s="222"/>
      <c r="AG33" s="222"/>
      <c r="AH33" s="222"/>
      <c r="AI33" s="222"/>
      <c r="AJ33" s="222"/>
      <c r="AK33" s="222"/>
      <c r="AL33" s="222"/>
      <c r="AM33" s="222"/>
      <c r="AN33" s="222"/>
      <c r="AO33" s="222"/>
      <c r="AP33" s="222"/>
      <c r="AQ33" s="222"/>
      <c r="AR33" s="222"/>
      <c r="AS33" s="222"/>
      <c r="AT33" s="222"/>
      <c r="AU33" s="222"/>
      <c r="AV33" s="222"/>
      <c r="AW33" s="222"/>
      <c r="AX33" s="222"/>
      <c r="AY33" s="222"/>
      <c r="AZ33" s="222"/>
      <c r="BA33" s="222"/>
      <c r="BB33" s="222"/>
      <c r="BC33" s="222"/>
      <c r="BD33" s="222"/>
      <c r="BE33" s="222"/>
      <c r="BF33" s="222"/>
      <c r="BG33" s="222"/>
      <c r="BH33" s="222"/>
    </row>
    <row r="34" spans="1:60" ht="15.75" customHeight="1">
      <c r="A34" s="224" t="s">
        <v>102</v>
      </c>
      <c r="B34" s="224"/>
      <c r="C34" s="224"/>
      <c r="D34" s="224"/>
      <c r="E34" s="224"/>
      <c r="F34" s="224"/>
      <c r="G34" s="224"/>
      <c r="H34" s="224"/>
      <c r="I34" s="224"/>
      <c r="J34" s="224"/>
      <c r="K34" s="224"/>
      <c r="L34" s="224"/>
      <c r="M34" s="224"/>
      <c r="N34" s="224"/>
      <c r="O34" s="224"/>
      <c r="P34" s="224"/>
      <c r="Q34" s="224"/>
      <c r="R34" s="224"/>
      <c r="S34" s="224"/>
      <c r="T34" s="224"/>
      <c r="U34" s="224"/>
      <c r="V34" s="224"/>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row>
    <row r="35" spans="1:60" ht="22.5" customHeight="1">
      <c r="A35" s="241"/>
      <c r="B35" s="241"/>
      <c r="C35" s="241"/>
      <c r="D35" s="241"/>
      <c r="E35" s="241"/>
      <c r="F35" s="241"/>
      <c r="G35" s="241"/>
      <c r="H35" s="241"/>
      <c r="I35" s="241"/>
      <c r="J35" s="241"/>
      <c r="K35" s="241"/>
      <c r="L35" s="241"/>
      <c r="M35" s="241"/>
      <c r="N35" s="241"/>
      <c r="O35" s="241"/>
      <c r="P35" s="241"/>
      <c r="Q35" s="241"/>
      <c r="R35" s="241"/>
      <c r="S35" s="241"/>
      <c r="T35" s="241"/>
      <c r="U35" s="241"/>
      <c r="V35" s="241"/>
      <c r="W35" s="20"/>
      <c r="X35" s="95"/>
      <c r="Y35" s="95"/>
      <c r="Z35" s="95"/>
      <c r="AA35" s="95"/>
      <c r="AB35" s="95"/>
      <c r="AC35" s="95"/>
      <c r="AD35" s="14"/>
      <c r="AE35" s="58"/>
      <c r="AF35" s="226"/>
      <c r="AG35" s="226"/>
      <c r="AH35" s="226"/>
      <c r="AI35" s="226"/>
      <c r="AJ35" s="226"/>
      <c r="AK35" s="226"/>
      <c r="AL35" s="226"/>
      <c r="AM35" s="226"/>
      <c r="AN35" s="226"/>
      <c r="AO35" s="226"/>
      <c r="AP35" s="226"/>
      <c r="AQ35" s="226"/>
      <c r="AR35" s="226"/>
      <c r="AS35" s="226"/>
      <c r="AT35" s="226"/>
      <c r="AU35" s="226"/>
      <c r="AV35" s="226"/>
      <c r="AW35" s="226"/>
      <c r="AX35" s="226"/>
      <c r="AY35" s="226"/>
      <c r="AZ35" s="226"/>
      <c r="BA35" s="226"/>
      <c r="BB35" s="226"/>
      <c r="BC35" s="226"/>
      <c r="BD35" s="226"/>
      <c r="BE35" s="226"/>
      <c r="BF35" s="226"/>
      <c r="BG35" s="226"/>
      <c r="BH35" s="226"/>
    </row>
    <row r="36" spans="1:60">
      <c r="A36" s="223" t="s">
        <v>42</v>
      </c>
      <c r="B36" s="223"/>
      <c r="C36" s="223"/>
      <c r="D36" s="223"/>
      <c r="E36" s="223"/>
      <c r="F36" s="223"/>
      <c r="G36" s="223"/>
      <c r="H36" s="223"/>
      <c r="I36" s="223"/>
      <c r="J36" s="223"/>
      <c r="K36" s="223"/>
      <c r="L36" s="223"/>
      <c r="M36" s="223"/>
      <c r="N36" s="223"/>
      <c r="O36" s="223"/>
      <c r="P36" s="223"/>
      <c r="Q36" s="223"/>
      <c r="R36" s="223"/>
      <c r="S36" s="223"/>
      <c r="T36" s="223"/>
      <c r="U36" s="223"/>
      <c r="V36" s="223"/>
      <c r="W36" s="32"/>
      <c r="X36" s="224" t="s">
        <v>41</v>
      </c>
      <c r="Y36" s="224"/>
      <c r="Z36" s="224"/>
      <c r="AA36" s="224"/>
      <c r="AB36" s="224"/>
      <c r="AC36" s="224"/>
      <c r="AD36" s="14"/>
      <c r="AE36" s="39"/>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6"/>
      <c r="BE36" s="226"/>
      <c r="BF36" s="226"/>
      <c r="BG36" s="226"/>
      <c r="BH36" s="226"/>
    </row>
    <row r="37" spans="1:60" ht="33" customHeight="1">
      <c r="A37" s="221" t="s">
        <v>418</v>
      </c>
      <c r="B37" s="221"/>
      <c r="C37" s="221"/>
      <c r="D37" s="221"/>
      <c r="E37" s="221"/>
      <c r="F37" s="221"/>
      <c r="G37" s="221"/>
      <c r="H37" s="221"/>
      <c r="I37" s="221"/>
      <c r="J37" s="221"/>
      <c r="K37" s="221"/>
      <c r="L37" s="221"/>
      <c r="M37" s="221"/>
      <c r="N37" s="221"/>
      <c r="O37" s="221"/>
      <c r="P37" s="221"/>
      <c r="Q37" s="221"/>
      <c r="R37" s="221"/>
      <c r="S37" s="221"/>
      <c r="T37" s="221"/>
      <c r="U37" s="221"/>
      <c r="V37" s="221"/>
      <c r="W37" s="221"/>
      <c r="X37" s="221"/>
      <c r="Y37" s="221"/>
      <c r="Z37" s="221"/>
      <c r="AA37" s="221"/>
      <c r="AB37" s="221"/>
      <c r="AC37" s="221"/>
      <c r="AD37" s="14"/>
      <c r="AE37" s="39"/>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row>
  </sheetData>
  <sheetProtection algorithmName="SHA-512" hashValue="7b799nEv06x889Zr1ZV6+BGJit8LksfYvCuGn6tQ8wPXovBNIWC3S0EMT2d1A8sa2M7FV5XrU2iQkon9qtBIZQ==" saltValue="E6r28/KHSvOuO/YlLNhB7Q==" spinCount="100000" sheet="1" objects="1" scenarios="1"/>
  <mergeCells count="103">
    <mergeCell ref="A37:AC37"/>
    <mergeCell ref="O30:S30"/>
    <mergeCell ref="AY30:BD30"/>
    <mergeCell ref="Q31:V31"/>
    <mergeCell ref="AI31:AN31"/>
    <mergeCell ref="AF35:BH36"/>
    <mergeCell ref="A36:V36"/>
    <mergeCell ref="X36:AC36"/>
    <mergeCell ref="F33:BH33"/>
    <mergeCell ref="A35:V35"/>
    <mergeCell ref="X35:AC35"/>
    <mergeCell ref="A34:V34"/>
    <mergeCell ref="G32:S32"/>
    <mergeCell ref="Y32:AC32"/>
    <mergeCell ref="AS12:AW12"/>
    <mergeCell ref="AS13:AW13"/>
    <mergeCell ref="AM17:BG17"/>
    <mergeCell ref="AB15:BH15"/>
    <mergeCell ref="AN18:AR18"/>
    <mergeCell ref="AG13:AL13"/>
    <mergeCell ref="AN13:AQ13"/>
    <mergeCell ref="BE11:BH11"/>
    <mergeCell ref="BE12:BH12"/>
    <mergeCell ref="BE13:BH13"/>
    <mergeCell ref="AV18:AY18"/>
    <mergeCell ref="AS11:AW11"/>
    <mergeCell ref="AG14:AL14"/>
    <mergeCell ref="AN14:AQ14"/>
    <mergeCell ref="AS14:AW14"/>
    <mergeCell ref="AY14:BC14"/>
    <mergeCell ref="BE14:BH14"/>
    <mergeCell ref="AY11:BC11"/>
    <mergeCell ref="AY12:BC12"/>
    <mergeCell ref="AY13:BC13"/>
    <mergeCell ref="N21:S21"/>
    <mergeCell ref="B20:F20"/>
    <mergeCell ref="A27:BH27"/>
    <mergeCell ref="H29:S29"/>
    <mergeCell ref="K22:AI22"/>
    <mergeCell ref="R24:BH24"/>
    <mergeCell ref="AV20:AY20"/>
    <mergeCell ref="K20:O20"/>
    <mergeCell ref="S20:V20"/>
    <mergeCell ref="AN20:AR20"/>
    <mergeCell ref="H23:N23"/>
    <mergeCell ref="AS23:AV23"/>
    <mergeCell ref="AB23:AJ23"/>
    <mergeCell ref="AE20:AI20"/>
    <mergeCell ref="A28:BH28"/>
    <mergeCell ref="AL29:AQ29"/>
    <mergeCell ref="K18:O18"/>
    <mergeCell ref="S18:V18"/>
    <mergeCell ref="K19:AB19"/>
    <mergeCell ref="H16:N16"/>
    <mergeCell ref="A13:D13"/>
    <mergeCell ref="F13:J13"/>
    <mergeCell ref="L13:P13"/>
    <mergeCell ref="R13:U13"/>
    <mergeCell ref="W13:AE13"/>
    <mergeCell ref="W14:AE14"/>
    <mergeCell ref="AE18:AI18"/>
    <mergeCell ref="A14:D14"/>
    <mergeCell ref="F14:J14"/>
    <mergeCell ref="L14:P14"/>
    <mergeCell ref="R14:U14"/>
    <mergeCell ref="AO19:BG19"/>
    <mergeCell ref="X16:AC16"/>
    <mergeCell ref="K17:AB17"/>
    <mergeCell ref="N15:S15"/>
    <mergeCell ref="AJ8:AP8"/>
    <mergeCell ref="AF8:AI8"/>
    <mergeCell ref="D8:AE8"/>
    <mergeCell ref="A12:D12"/>
    <mergeCell ref="F12:J12"/>
    <mergeCell ref="L12:P12"/>
    <mergeCell ref="R12:U12"/>
    <mergeCell ref="W12:AE12"/>
    <mergeCell ref="AN12:AQ12"/>
    <mergeCell ref="AG12:AL12"/>
    <mergeCell ref="B18:F18"/>
    <mergeCell ref="A11:D11"/>
    <mergeCell ref="F11:J11"/>
    <mergeCell ref="L11:P11"/>
    <mergeCell ref="R11:U11"/>
    <mergeCell ref="W11:AE11"/>
    <mergeCell ref="BF8:BH8"/>
    <mergeCell ref="BC8:BE8"/>
    <mergeCell ref="AZ8:BB8"/>
    <mergeCell ref="AW8:AY8"/>
    <mergeCell ref="AQ8:AS8"/>
    <mergeCell ref="AT8:AV8"/>
    <mergeCell ref="AG11:AL11"/>
    <mergeCell ref="AN11:AQ11"/>
    <mergeCell ref="I9:Q9"/>
    <mergeCell ref="A1:BH1"/>
    <mergeCell ref="A2:BH2"/>
    <mergeCell ref="H4:T4"/>
    <mergeCell ref="L5:T5"/>
    <mergeCell ref="AH5:AV5"/>
    <mergeCell ref="AW5:BH5"/>
    <mergeCell ref="F7:X7"/>
    <mergeCell ref="AE7:AX7"/>
    <mergeCell ref="BD7:BH7"/>
  </mergeCells>
  <conditionalFormatting sqref="A13:D13 F13:J13 L13:P13 R13:U13 W13:AE13 AG13:AL13 AN13:AQ13 AS13:AW13 AY13:BC13 BE13:BH13">
    <cfRule type="expression" dxfId="27" priority="560">
      <formula>$I$9="Yes - 2 Tapers"</formula>
    </cfRule>
  </conditionalFormatting>
  <conditionalFormatting sqref="A13:D14 F13:J14 L13:P14 R13:U14 W13:AE14 AG13:AL14 AN13:AQ14 AS13:AW14 AY13:BC14 BE13:BH14">
    <cfRule type="expression" dxfId="26" priority="548">
      <formula>$I$9="Yes - 3 Tapers"</formula>
    </cfRule>
  </conditionalFormatting>
  <conditionalFormatting sqref="A13:BH14">
    <cfRule type="expression" dxfId="25" priority="558">
      <formula>$I$9=""</formula>
    </cfRule>
    <cfRule type="expression" dxfId="24" priority="559">
      <formula>$I$9="No"</formula>
    </cfRule>
  </conditionalFormatting>
  <conditionalFormatting sqref="A14:BH14">
    <cfRule type="expression" dxfId="23" priority="570">
      <formula>$I$9="Yes - 2 Tapers"</formula>
    </cfRule>
  </conditionalFormatting>
  <pageMargins left="0.4" right="0.25" top="0.5" bottom="0.5" header="0.3" footer="0.3"/>
  <pageSetup scale="96" orientation="portrait" r:id="rId1"/>
  <headerFooter>
    <oddFooter>&amp;R&amp;G</oddFooter>
  </headerFooter>
  <legacyDrawingHF r:id="rId2"/>
  <extLst>
    <ext xmlns:x14="http://schemas.microsoft.com/office/spreadsheetml/2009/9/main" uri="{78C0D931-6437-407d-A8EE-F0AAD7539E65}">
      <x14:conditionalFormattings>
        <x14:conditionalFormatting xmlns:xm="http://schemas.microsoft.com/office/excel/2006/main">
          <x14:cfRule type="iconSet" priority="5" id="{DEE7B4A1-364A-42EF-9CE3-091D22ED9AB5}">
            <x14:iconSet iconSet="3Symbols2" custom="1">
              <x14:cfvo type="percent">
                <xm:f>0</xm:f>
              </x14:cfvo>
              <x14:cfvo type="num">
                <xm:f>0</xm:f>
              </x14:cfvo>
              <x14:cfvo type="num" gte="0">
                <xm:f>0.1</xm:f>
              </x14:cfvo>
              <x14:cfIcon iconSet="3Symbols2" iconId="0"/>
              <x14:cfIcon iconSet="3Symbols2" iconId="2"/>
              <x14:cfIcon iconSet="3Symbols2" iconId="0"/>
            </x14:iconSet>
          </x14:cfRule>
          <xm:sqref>AI31:AN31</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14:formula1>
            <xm:f>'Office Use'!$B$4:$B$7</xm:f>
          </x14:formula1>
          <xm:sqref>AB23</xm:sqref>
        </x14:dataValidation>
        <x14:dataValidation type="list" allowBlank="1" showInputMessage="1" showErrorMessage="1">
          <x14:formula1>
            <xm:f>'Office Use'!$G$3:$G$4</xm:f>
          </x14:formula1>
          <xm:sqref>AY12:AY14</xm:sqref>
        </x14:dataValidation>
        <x14:dataValidation type="list" allowBlank="1" showInputMessage="1" showErrorMessage="1">
          <x14:formula1>
            <xm:f>'Office Use'!$G$8:$G$9</xm:f>
          </x14:formula1>
          <xm:sqref>BE12:BE14</xm:sqref>
        </x14:dataValidation>
        <x14:dataValidation type="list" allowBlank="1" showInputMessage="1" showErrorMessage="1">
          <x14:formula1>
            <xm:f>'Office Use'!$B$40:$B$41</xm:f>
          </x14:formula1>
          <xm:sqref>AL29</xm:sqref>
        </x14:dataValidation>
        <x14:dataValidation type="list" allowBlank="1" showInputMessage="1" showErrorMessage="1">
          <x14:formula1>
            <xm:f>'Office Use'!$G$14:$G$16</xm:f>
          </x14:formula1>
          <xm:sqref>I9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31"/>
  <sheetViews>
    <sheetView workbookViewId="0">
      <selection activeCell="A3" sqref="A3"/>
    </sheetView>
  </sheetViews>
  <sheetFormatPr defaultRowHeight="15"/>
  <cols>
    <col min="1" max="1" width="105.7109375" style="21" customWidth="1"/>
  </cols>
  <sheetData>
    <row r="1" spans="1:1" s="49" customFormat="1" ht="12.75">
      <c r="A1" s="74" t="s">
        <v>380</v>
      </c>
    </row>
    <row r="2" spans="1:1" ht="38.25">
      <c r="A2" s="73" t="s">
        <v>501</v>
      </c>
    </row>
    <row r="3" spans="1:1" ht="12.75">
      <c r="A3" s="73"/>
    </row>
    <row r="4" spans="1:1" ht="12.75">
      <c r="A4" s="74" t="s">
        <v>421</v>
      </c>
    </row>
    <row r="5" spans="1:1" ht="38.25">
      <c r="A5" s="73" t="s">
        <v>444</v>
      </c>
    </row>
    <row r="6" spans="1:1" ht="12.75">
      <c r="A6" s="73"/>
    </row>
    <row r="7" spans="1:1" ht="12.75">
      <c r="A7" s="74" t="s">
        <v>499</v>
      </c>
    </row>
    <row r="8" spans="1:1" ht="293.25">
      <c r="A8" s="73" t="s">
        <v>500</v>
      </c>
    </row>
    <row r="9" spans="1:1" ht="12.75">
      <c r="A9" s="73"/>
    </row>
    <row r="10" spans="1:1" ht="12.75">
      <c r="A10" s="74" t="s">
        <v>422</v>
      </c>
    </row>
    <row r="11" spans="1:1" ht="140.25">
      <c r="A11" s="73" t="s">
        <v>460</v>
      </c>
    </row>
    <row r="12" spans="1:1" ht="12.75">
      <c r="A12" s="73"/>
    </row>
    <row r="13" spans="1:1" ht="12.75">
      <c r="A13" s="74" t="s">
        <v>443</v>
      </c>
    </row>
    <row r="14" spans="1:1" ht="51">
      <c r="A14" s="73" t="s">
        <v>474</v>
      </c>
    </row>
    <row r="15" spans="1:1" ht="12.75">
      <c r="A15" s="73"/>
    </row>
    <row r="16" spans="1:1" ht="12.75">
      <c r="A16" s="74" t="s">
        <v>8</v>
      </c>
    </row>
    <row r="17" spans="1:13" ht="25.5">
      <c r="A17" s="73" t="s">
        <v>506</v>
      </c>
    </row>
    <row r="18" spans="1:13" ht="12.75">
      <c r="A18" s="73" t="s">
        <v>502</v>
      </c>
    </row>
    <row r="19" spans="1:13" ht="15" customHeight="1">
      <c r="A19" s="73" t="s">
        <v>423</v>
      </c>
    </row>
    <row r="20" spans="1:13" ht="12.75">
      <c r="A20" s="73"/>
    </row>
    <row r="21" spans="1:13" ht="12.75">
      <c r="A21" s="74" t="s">
        <v>93</v>
      </c>
    </row>
    <row r="22" spans="1:13" ht="38.25">
      <c r="A22" s="73" t="s">
        <v>103</v>
      </c>
      <c r="F22" s="1"/>
      <c r="G22" s="1"/>
      <c r="H22" s="1"/>
      <c r="I22" s="1"/>
      <c r="J22" s="1"/>
      <c r="K22" s="1"/>
      <c r="L22" s="1"/>
      <c r="M22" s="1"/>
    </row>
    <row r="23" spans="1:13" ht="12.75">
      <c r="A23" s="73" t="s">
        <v>442</v>
      </c>
    </row>
    <row r="24" spans="1:13" ht="12.75">
      <c r="A24" s="73" t="s">
        <v>92</v>
      </c>
    </row>
    <row r="25" spans="1:13" ht="12.75">
      <c r="A25" s="73"/>
    </row>
    <row r="26" spans="1:13" ht="12.75">
      <c r="A26" s="73" t="s">
        <v>507</v>
      </c>
    </row>
    <row r="27" spans="1:13" ht="12.75">
      <c r="A27" s="73"/>
    </row>
    <row r="28" spans="1:13" ht="12.75">
      <c r="A28" s="73"/>
    </row>
    <row r="29" spans="1:13" ht="12.75">
      <c r="A29" s="73"/>
    </row>
    <row r="30" spans="1:13" ht="12.75">
      <c r="A30" s="73"/>
    </row>
    <row r="31" spans="1:13" ht="12.75">
      <c r="A31" s="73"/>
    </row>
  </sheetData>
  <sheetProtection algorithmName="SHA-512" hashValue="fLLWjRnp2+8PE9onn6Lh7NW7HOHVA/Yf99wjbMztpwfFv0aPXLjfr1157zWK4Q7g/KUW/G9uEX7f7TNPv7FoNw==" saltValue="8356N+5vVa4TRZZH0xlzgg==" spinCount="100000" sheet="1" objects="1" scenarios="1"/>
  <pageMargins left="0.25" right="0.25"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2:N292"/>
  <sheetViews>
    <sheetView topLeftCell="A211" workbookViewId="0">
      <selection activeCell="M211" sqref="M211"/>
    </sheetView>
  </sheetViews>
  <sheetFormatPr defaultRowHeight="12.75"/>
  <cols>
    <col min="9" max="9" width="20.140625" bestFit="1" customWidth="1"/>
    <col min="11" max="11" width="9" customWidth="1"/>
    <col min="12" max="12" width="43.5703125" bestFit="1" customWidth="1"/>
    <col min="13" max="13" width="67.42578125" bestFit="1" customWidth="1"/>
    <col min="14" max="14" width="9.140625" customWidth="1"/>
  </cols>
  <sheetData>
    <row r="2" spans="2:14">
      <c r="B2" s="28" t="s">
        <v>57</v>
      </c>
      <c r="L2" t="s">
        <v>104</v>
      </c>
      <c r="M2" s="28" t="s">
        <v>459</v>
      </c>
    </row>
    <row r="3" spans="2:14">
      <c r="B3" s="28" t="s">
        <v>58</v>
      </c>
      <c r="E3" s="28" t="s">
        <v>63</v>
      </c>
      <c r="G3" s="28" t="s">
        <v>495</v>
      </c>
      <c r="I3" s="28" t="s">
        <v>95</v>
      </c>
      <c r="J3">
        <v>5</v>
      </c>
      <c r="L3" t="s">
        <v>105</v>
      </c>
      <c r="M3" s="28" t="s">
        <v>450</v>
      </c>
      <c r="N3" s="28"/>
    </row>
    <row r="4" spans="2:14">
      <c r="B4" s="28" t="s">
        <v>59</v>
      </c>
      <c r="E4" s="28" t="s">
        <v>69</v>
      </c>
      <c r="G4" s="28" t="s">
        <v>496</v>
      </c>
      <c r="I4" s="28" t="s">
        <v>101</v>
      </c>
      <c r="J4">
        <v>31</v>
      </c>
      <c r="L4" t="s">
        <v>106</v>
      </c>
      <c r="M4" s="28" t="s">
        <v>390</v>
      </c>
      <c r="N4" s="28"/>
    </row>
    <row r="5" spans="2:14">
      <c r="B5" s="28" t="s">
        <v>60</v>
      </c>
      <c r="E5" s="28" t="s">
        <v>64</v>
      </c>
      <c r="I5" s="28" t="s">
        <v>97</v>
      </c>
      <c r="J5">
        <v>7</v>
      </c>
      <c r="L5" t="s">
        <v>107</v>
      </c>
      <c r="M5" s="28" t="s">
        <v>451</v>
      </c>
      <c r="N5" s="28"/>
    </row>
    <row r="6" spans="2:14">
      <c r="B6" s="28" t="s">
        <v>61</v>
      </c>
      <c r="E6" s="28" t="s">
        <v>65</v>
      </c>
      <c r="I6" s="28" t="s">
        <v>379</v>
      </c>
      <c r="J6">
        <v>9</v>
      </c>
      <c r="L6" t="s">
        <v>108</v>
      </c>
      <c r="M6" s="28" t="s">
        <v>391</v>
      </c>
      <c r="N6" s="28"/>
    </row>
    <row r="7" spans="2:14">
      <c r="B7" s="28" t="s">
        <v>62</v>
      </c>
      <c r="E7" s="28" t="s">
        <v>67</v>
      </c>
      <c r="I7" t="s">
        <v>378</v>
      </c>
      <c r="J7">
        <v>9</v>
      </c>
      <c r="L7" t="s">
        <v>109</v>
      </c>
      <c r="M7" s="28" t="s">
        <v>392</v>
      </c>
      <c r="N7" s="28"/>
    </row>
    <row r="8" spans="2:14">
      <c r="E8" s="28" t="s">
        <v>74</v>
      </c>
      <c r="G8" s="28" t="s">
        <v>491</v>
      </c>
      <c r="I8" s="28" t="s">
        <v>420</v>
      </c>
      <c r="J8">
        <v>9</v>
      </c>
      <c r="L8" t="s">
        <v>110</v>
      </c>
      <c r="M8" s="28" t="s">
        <v>390</v>
      </c>
      <c r="N8" s="28"/>
    </row>
    <row r="9" spans="2:14">
      <c r="E9" s="28" t="s">
        <v>72</v>
      </c>
      <c r="G9" s="28" t="s">
        <v>492</v>
      </c>
      <c r="I9" s="28" t="s">
        <v>100</v>
      </c>
      <c r="J9">
        <v>8</v>
      </c>
      <c r="L9" t="s">
        <v>111</v>
      </c>
      <c r="M9" s="28" t="s">
        <v>389</v>
      </c>
      <c r="N9" s="28"/>
    </row>
    <row r="10" spans="2:14">
      <c r="B10" t="s">
        <v>381</v>
      </c>
      <c r="E10" s="28" t="s">
        <v>68</v>
      </c>
      <c r="I10" s="28" t="s">
        <v>99</v>
      </c>
      <c r="J10">
        <v>8</v>
      </c>
      <c r="L10" t="s">
        <v>112</v>
      </c>
      <c r="M10" s="28" t="s">
        <v>389</v>
      </c>
      <c r="N10" s="28"/>
    </row>
    <row r="11" spans="2:14">
      <c r="B11" t="s">
        <v>382</v>
      </c>
      <c r="E11" s="28" t="s">
        <v>70</v>
      </c>
      <c r="I11" s="28" t="s">
        <v>440</v>
      </c>
      <c r="J11" s="28">
        <v>33</v>
      </c>
      <c r="L11" t="s">
        <v>113</v>
      </c>
      <c r="M11" s="28" t="s">
        <v>391</v>
      </c>
      <c r="N11" s="28"/>
    </row>
    <row r="12" spans="2:14">
      <c r="B12" t="s">
        <v>383</v>
      </c>
      <c r="E12" s="28" t="s">
        <v>56</v>
      </c>
      <c r="I12" s="28" t="s">
        <v>441</v>
      </c>
      <c r="J12" s="28">
        <v>30</v>
      </c>
      <c r="L12" t="s">
        <v>114</v>
      </c>
      <c r="M12" s="28" t="s">
        <v>450</v>
      </c>
      <c r="N12" s="28"/>
    </row>
    <row r="13" spans="2:14">
      <c r="E13" s="28" t="s">
        <v>73</v>
      </c>
      <c r="I13" s="28" t="s">
        <v>62</v>
      </c>
      <c r="J13" s="28">
        <v>33</v>
      </c>
      <c r="L13" t="s">
        <v>115</v>
      </c>
      <c r="M13" s="28" t="s">
        <v>450</v>
      </c>
      <c r="N13" s="28"/>
    </row>
    <row r="14" spans="2:14">
      <c r="E14" s="28" t="s">
        <v>77</v>
      </c>
      <c r="G14" s="28" t="s">
        <v>496</v>
      </c>
      <c r="L14" t="s">
        <v>116</v>
      </c>
      <c r="M14" s="28" t="s">
        <v>391</v>
      </c>
      <c r="N14" s="28"/>
    </row>
    <row r="15" spans="2:14">
      <c r="E15" s="28" t="s">
        <v>75</v>
      </c>
      <c r="G15" s="28" t="s">
        <v>497</v>
      </c>
      <c r="L15" t="s">
        <v>117</v>
      </c>
      <c r="M15" s="28" t="s">
        <v>450</v>
      </c>
      <c r="N15" s="28"/>
    </row>
    <row r="16" spans="2:14">
      <c r="B16">
        <v>2</v>
      </c>
      <c r="E16" s="28" t="s">
        <v>76</v>
      </c>
      <c r="G16" s="28" t="s">
        <v>498</v>
      </c>
      <c r="L16" t="s">
        <v>118</v>
      </c>
      <c r="M16" s="28" t="s">
        <v>450</v>
      </c>
      <c r="N16" s="28"/>
    </row>
    <row r="17" spans="2:14">
      <c r="B17">
        <v>3</v>
      </c>
      <c r="E17" s="28" t="s">
        <v>66</v>
      </c>
      <c r="L17" t="s">
        <v>119</v>
      </c>
      <c r="M17" s="28" t="s">
        <v>391</v>
      </c>
      <c r="N17" s="28"/>
    </row>
    <row r="18" spans="2:14">
      <c r="B18">
        <v>4</v>
      </c>
      <c r="E18" s="28" t="s">
        <v>71</v>
      </c>
      <c r="L18" t="s">
        <v>120</v>
      </c>
      <c r="M18" s="28" t="s">
        <v>392</v>
      </c>
      <c r="N18" s="28"/>
    </row>
    <row r="19" spans="2:14">
      <c r="B19">
        <v>5</v>
      </c>
      <c r="L19" t="s">
        <v>121</v>
      </c>
      <c r="M19" s="28" t="s">
        <v>389</v>
      </c>
      <c r="N19" s="28"/>
    </row>
    <row r="20" spans="2:14">
      <c r="L20" t="s">
        <v>122</v>
      </c>
      <c r="M20" s="28" t="s">
        <v>393</v>
      </c>
      <c r="N20" s="28"/>
    </row>
    <row r="21" spans="2:14">
      <c r="L21" t="s">
        <v>123</v>
      </c>
      <c r="M21" s="28" t="s">
        <v>392</v>
      </c>
      <c r="N21" s="28"/>
    </row>
    <row r="22" spans="2:14">
      <c r="B22" s="28" t="s">
        <v>384</v>
      </c>
      <c r="L22" t="s">
        <v>124</v>
      </c>
      <c r="M22" s="28" t="s">
        <v>392</v>
      </c>
      <c r="N22" s="28"/>
    </row>
    <row r="23" spans="2:14">
      <c r="B23" s="28" t="s">
        <v>385</v>
      </c>
      <c r="L23" t="s">
        <v>125</v>
      </c>
      <c r="M23" s="28" t="s">
        <v>389</v>
      </c>
      <c r="N23" s="28"/>
    </row>
    <row r="24" spans="2:14">
      <c r="B24" s="28"/>
      <c r="L24" t="s">
        <v>126</v>
      </c>
      <c r="M24" s="28" t="s">
        <v>392</v>
      </c>
      <c r="N24" s="28"/>
    </row>
    <row r="25" spans="2:14">
      <c r="L25" t="s">
        <v>127</v>
      </c>
      <c r="M25" s="28" t="s">
        <v>390</v>
      </c>
      <c r="N25" s="28"/>
    </row>
    <row r="26" spans="2:14">
      <c r="B26" s="28" t="s">
        <v>387</v>
      </c>
      <c r="L26" t="s">
        <v>128</v>
      </c>
      <c r="M26" s="28" t="s">
        <v>451</v>
      </c>
      <c r="N26" s="28"/>
    </row>
    <row r="27" spans="2:14">
      <c r="B27" s="28" t="s">
        <v>388</v>
      </c>
      <c r="L27" t="s">
        <v>129</v>
      </c>
      <c r="M27" s="28" t="s">
        <v>450</v>
      </c>
      <c r="N27" s="28"/>
    </row>
    <row r="28" spans="2:14">
      <c r="L28" t="s">
        <v>130</v>
      </c>
      <c r="M28" s="28" t="s">
        <v>392</v>
      </c>
      <c r="N28" s="28"/>
    </row>
    <row r="29" spans="2:14">
      <c r="L29" t="s">
        <v>131</v>
      </c>
      <c r="M29" s="28" t="s">
        <v>504</v>
      </c>
      <c r="N29" s="28"/>
    </row>
    <row r="30" spans="2:14">
      <c r="B30" s="28"/>
      <c r="L30" t="s">
        <v>132</v>
      </c>
      <c r="M30" s="28" t="s">
        <v>450</v>
      </c>
      <c r="N30" s="28"/>
    </row>
    <row r="31" spans="2:14">
      <c r="B31" s="28"/>
      <c r="L31" t="s">
        <v>133</v>
      </c>
      <c r="M31" s="28" t="s">
        <v>390</v>
      </c>
      <c r="N31" s="28"/>
    </row>
    <row r="32" spans="2:14">
      <c r="B32" s="28" t="s">
        <v>468</v>
      </c>
      <c r="L32" t="s">
        <v>134</v>
      </c>
      <c r="M32" s="28" t="s">
        <v>390</v>
      </c>
      <c r="N32" s="28"/>
    </row>
    <row r="33" spans="2:14">
      <c r="B33" s="28" t="s">
        <v>469</v>
      </c>
      <c r="L33" t="s">
        <v>135</v>
      </c>
      <c r="M33" s="28" t="s">
        <v>391</v>
      </c>
      <c r="N33" s="28"/>
    </row>
    <row r="34" spans="2:14">
      <c r="B34" s="28" t="s">
        <v>467</v>
      </c>
      <c r="L34" t="s">
        <v>136</v>
      </c>
      <c r="M34" s="28" t="s">
        <v>504</v>
      </c>
      <c r="N34" s="28"/>
    </row>
    <row r="35" spans="2:14">
      <c r="B35" s="28" t="s">
        <v>470</v>
      </c>
      <c r="L35" t="s">
        <v>137</v>
      </c>
      <c r="M35" s="28" t="s">
        <v>392</v>
      </c>
      <c r="N35" s="28"/>
    </row>
    <row r="36" spans="2:14">
      <c r="B36" s="28" t="s">
        <v>471</v>
      </c>
      <c r="L36" t="s">
        <v>138</v>
      </c>
      <c r="M36" s="28" t="s">
        <v>389</v>
      </c>
      <c r="N36" s="28"/>
    </row>
    <row r="37" spans="2:14">
      <c r="B37" s="28" t="s">
        <v>472</v>
      </c>
      <c r="L37" t="s">
        <v>139</v>
      </c>
      <c r="M37" s="28" t="s">
        <v>389</v>
      </c>
      <c r="N37" s="28"/>
    </row>
    <row r="38" spans="2:14">
      <c r="L38" t="s">
        <v>140</v>
      </c>
      <c r="M38" s="28" t="s">
        <v>390</v>
      </c>
      <c r="N38" s="28"/>
    </row>
    <row r="39" spans="2:14">
      <c r="L39" t="s">
        <v>141</v>
      </c>
      <c r="M39" s="28" t="s">
        <v>391</v>
      </c>
      <c r="N39" s="28"/>
    </row>
    <row r="40" spans="2:14">
      <c r="B40" s="28" t="s">
        <v>494</v>
      </c>
      <c r="L40" t="s">
        <v>142</v>
      </c>
      <c r="M40" s="28" t="s">
        <v>392</v>
      </c>
      <c r="N40" s="28"/>
    </row>
    <row r="41" spans="2:14">
      <c r="B41" s="28" t="s">
        <v>493</v>
      </c>
      <c r="L41" t="s">
        <v>143</v>
      </c>
      <c r="M41" s="28" t="s">
        <v>451</v>
      </c>
      <c r="N41" s="28"/>
    </row>
    <row r="42" spans="2:14">
      <c r="L42" t="s">
        <v>144</v>
      </c>
      <c r="M42" s="28" t="s">
        <v>392</v>
      </c>
      <c r="N42" s="28"/>
    </row>
    <row r="43" spans="2:14">
      <c r="L43" t="s">
        <v>145</v>
      </c>
      <c r="M43" s="28" t="s">
        <v>450</v>
      </c>
      <c r="N43" s="28"/>
    </row>
    <row r="44" spans="2:14">
      <c r="L44" t="s">
        <v>146</v>
      </c>
      <c r="M44" s="28" t="s">
        <v>450</v>
      </c>
      <c r="N44" s="28"/>
    </row>
    <row r="45" spans="2:14">
      <c r="L45" t="s">
        <v>147</v>
      </c>
      <c r="M45" s="28" t="s">
        <v>504</v>
      </c>
      <c r="N45" s="28"/>
    </row>
    <row r="46" spans="2:14">
      <c r="L46" t="s">
        <v>148</v>
      </c>
      <c r="M46" s="28" t="s">
        <v>392</v>
      </c>
      <c r="N46" s="28"/>
    </row>
    <row r="47" spans="2:14">
      <c r="L47" t="s">
        <v>149</v>
      </c>
      <c r="M47" s="28" t="s">
        <v>390</v>
      </c>
      <c r="N47" s="28"/>
    </row>
    <row r="48" spans="2:14">
      <c r="L48" t="s">
        <v>150</v>
      </c>
      <c r="M48" s="28" t="s">
        <v>390</v>
      </c>
      <c r="N48" s="28"/>
    </row>
    <row r="49" spans="12:14">
      <c r="L49" t="s">
        <v>151</v>
      </c>
      <c r="M49" s="28" t="s">
        <v>390</v>
      </c>
      <c r="N49" s="28"/>
    </row>
    <row r="50" spans="12:14">
      <c r="L50" t="s">
        <v>401</v>
      </c>
      <c r="M50" s="28" t="s">
        <v>489</v>
      </c>
      <c r="N50" s="28"/>
    </row>
    <row r="51" spans="12:14">
      <c r="L51" t="s">
        <v>402</v>
      </c>
      <c r="M51" s="28" t="s">
        <v>489</v>
      </c>
      <c r="N51" s="28"/>
    </row>
    <row r="52" spans="12:14">
      <c r="L52" t="s">
        <v>452</v>
      </c>
      <c r="M52" t="s">
        <v>489</v>
      </c>
    </row>
    <row r="53" spans="12:14">
      <c r="L53" s="28" t="s">
        <v>453</v>
      </c>
      <c r="M53" s="28" t="s">
        <v>454</v>
      </c>
      <c r="N53" s="28"/>
    </row>
    <row r="54" spans="12:14">
      <c r="L54" s="28" t="s">
        <v>455</v>
      </c>
      <c r="M54" s="28" t="s">
        <v>473</v>
      </c>
      <c r="N54" s="28"/>
    </row>
    <row r="55" spans="12:14">
      <c r="L55" t="s">
        <v>403</v>
      </c>
      <c r="M55" s="28" t="s">
        <v>391</v>
      </c>
      <c r="N55" s="28"/>
    </row>
    <row r="56" spans="12:14">
      <c r="L56" t="s">
        <v>152</v>
      </c>
      <c r="M56" s="28" t="s">
        <v>392</v>
      </c>
      <c r="N56" s="28"/>
    </row>
    <row r="57" spans="12:14">
      <c r="L57" t="s">
        <v>153</v>
      </c>
      <c r="M57" s="28" t="s">
        <v>392</v>
      </c>
      <c r="N57" s="28"/>
    </row>
    <row r="58" spans="12:14">
      <c r="L58" t="s">
        <v>154</v>
      </c>
      <c r="M58" s="28" t="s">
        <v>504</v>
      </c>
      <c r="N58" s="28"/>
    </row>
    <row r="59" spans="12:14">
      <c r="L59" t="s">
        <v>155</v>
      </c>
      <c r="M59" s="28" t="s">
        <v>451</v>
      </c>
      <c r="N59" s="28"/>
    </row>
    <row r="60" spans="12:14">
      <c r="L60" t="s">
        <v>156</v>
      </c>
      <c r="M60" s="28" t="s">
        <v>392</v>
      </c>
      <c r="N60" s="28"/>
    </row>
    <row r="61" spans="12:14">
      <c r="L61" t="s">
        <v>157</v>
      </c>
      <c r="M61" s="28" t="s">
        <v>391</v>
      </c>
      <c r="N61" s="28"/>
    </row>
    <row r="62" spans="12:14">
      <c r="L62" t="s">
        <v>158</v>
      </c>
      <c r="M62" s="28" t="s">
        <v>391</v>
      </c>
      <c r="N62" s="28"/>
    </row>
    <row r="63" spans="12:14">
      <c r="L63" t="s">
        <v>159</v>
      </c>
      <c r="M63" s="28" t="s">
        <v>450</v>
      </c>
      <c r="N63" s="28"/>
    </row>
    <row r="64" spans="12:14">
      <c r="L64" t="s">
        <v>160</v>
      </c>
      <c r="M64" s="28" t="s">
        <v>393</v>
      </c>
      <c r="N64" s="28"/>
    </row>
    <row r="65" spans="12:14">
      <c r="L65" t="s">
        <v>161</v>
      </c>
      <c r="M65" s="28" t="s">
        <v>451</v>
      </c>
      <c r="N65" s="28"/>
    </row>
    <row r="66" spans="12:14">
      <c r="L66" t="s">
        <v>162</v>
      </c>
      <c r="M66" s="28" t="s">
        <v>390</v>
      </c>
      <c r="N66" s="28"/>
    </row>
    <row r="67" spans="12:14">
      <c r="L67" t="s">
        <v>163</v>
      </c>
      <c r="M67" s="28" t="s">
        <v>489</v>
      </c>
      <c r="N67" s="28"/>
    </row>
    <row r="68" spans="12:14">
      <c r="L68" t="s">
        <v>164</v>
      </c>
      <c r="M68" s="28" t="s">
        <v>451</v>
      </c>
      <c r="N68" s="28"/>
    </row>
    <row r="69" spans="12:14">
      <c r="L69" t="s">
        <v>165</v>
      </c>
      <c r="M69" s="28" t="s">
        <v>451</v>
      </c>
      <c r="N69" s="28"/>
    </row>
    <row r="70" spans="12:14">
      <c r="L70" t="s">
        <v>166</v>
      </c>
      <c r="M70" s="28" t="s">
        <v>390</v>
      </c>
      <c r="N70" s="28"/>
    </row>
    <row r="71" spans="12:14">
      <c r="L71" t="s">
        <v>167</v>
      </c>
      <c r="M71" s="28" t="s">
        <v>392</v>
      </c>
      <c r="N71" s="28"/>
    </row>
    <row r="72" spans="12:14">
      <c r="L72" t="s">
        <v>168</v>
      </c>
      <c r="M72" s="28" t="s">
        <v>389</v>
      </c>
      <c r="N72" s="28"/>
    </row>
    <row r="73" spans="12:14">
      <c r="L73" t="s">
        <v>169</v>
      </c>
      <c r="M73" s="28" t="s">
        <v>450</v>
      </c>
      <c r="N73" s="28"/>
    </row>
    <row r="74" spans="12:14">
      <c r="L74" t="s">
        <v>170</v>
      </c>
      <c r="M74" s="28" t="s">
        <v>451</v>
      </c>
      <c r="N74" s="28"/>
    </row>
    <row r="75" spans="12:14">
      <c r="L75" t="s">
        <v>171</v>
      </c>
      <c r="M75" s="28" t="s">
        <v>451</v>
      </c>
      <c r="N75" s="28"/>
    </row>
    <row r="76" spans="12:14">
      <c r="L76" t="s">
        <v>172</v>
      </c>
      <c r="M76" s="28" t="s">
        <v>392</v>
      </c>
      <c r="N76" s="28"/>
    </row>
    <row r="77" spans="12:14">
      <c r="L77" t="s">
        <v>173</v>
      </c>
      <c r="M77" s="28" t="s">
        <v>392</v>
      </c>
      <c r="N77" s="28"/>
    </row>
    <row r="78" spans="12:14">
      <c r="L78" t="s">
        <v>174</v>
      </c>
      <c r="M78" s="28" t="s">
        <v>391</v>
      </c>
      <c r="N78" s="28"/>
    </row>
    <row r="79" spans="12:14">
      <c r="L79" t="s">
        <v>175</v>
      </c>
      <c r="M79" s="28" t="s">
        <v>389</v>
      </c>
      <c r="N79" s="28"/>
    </row>
    <row r="80" spans="12:14">
      <c r="L80" t="s">
        <v>176</v>
      </c>
      <c r="M80" s="28" t="s">
        <v>389</v>
      </c>
      <c r="N80" s="28"/>
    </row>
    <row r="81" spans="12:14">
      <c r="L81" t="s">
        <v>177</v>
      </c>
      <c r="M81" s="28" t="s">
        <v>390</v>
      </c>
      <c r="N81" s="28"/>
    </row>
    <row r="82" spans="12:14">
      <c r="L82" t="s">
        <v>178</v>
      </c>
      <c r="M82" s="28" t="s">
        <v>390</v>
      </c>
      <c r="N82" s="28"/>
    </row>
    <row r="83" spans="12:14">
      <c r="L83" t="s">
        <v>179</v>
      </c>
      <c r="M83" s="28" t="s">
        <v>393</v>
      </c>
      <c r="N83" s="28"/>
    </row>
    <row r="84" spans="12:14">
      <c r="L84" t="s">
        <v>180</v>
      </c>
      <c r="M84" s="28" t="s">
        <v>391</v>
      </c>
      <c r="N84" s="28"/>
    </row>
    <row r="85" spans="12:14">
      <c r="L85" t="s">
        <v>181</v>
      </c>
      <c r="M85" s="28" t="s">
        <v>450</v>
      </c>
      <c r="N85" s="28"/>
    </row>
    <row r="86" spans="12:14">
      <c r="L86" t="s">
        <v>182</v>
      </c>
      <c r="M86" s="28" t="s">
        <v>451</v>
      </c>
      <c r="N86" s="28"/>
    </row>
    <row r="87" spans="12:14">
      <c r="L87" t="s">
        <v>183</v>
      </c>
      <c r="M87" s="28" t="s">
        <v>392</v>
      </c>
      <c r="N87" s="28"/>
    </row>
    <row r="88" spans="12:14">
      <c r="L88" t="s">
        <v>184</v>
      </c>
      <c r="M88" t="s">
        <v>489</v>
      </c>
    </row>
    <row r="89" spans="12:14">
      <c r="L89" t="s">
        <v>185</v>
      </c>
      <c r="M89" s="28" t="s">
        <v>392</v>
      </c>
      <c r="N89" s="28"/>
    </row>
    <row r="90" spans="12:14">
      <c r="L90" t="s">
        <v>186</v>
      </c>
      <c r="M90" s="28" t="s">
        <v>392</v>
      </c>
      <c r="N90" s="28"/>
    </row>
    <row r="91" spans="12:14">
      <c r="L91" t="s">
        <v>187</v>
      </c>
      <c r="M91" s="28" t="s">
        <v>392</v>
      </c>
      <c r="N91" s="28"/>
    </row>
    <row r="92" spans="12:14">
      <c r="L92" t="s">
        <v>188</v>
      </c>
      <c r="M92" s="28" t="s">
        <v>392</v>
      </c>
      <c r="N92" s="28"/>
    </row>
    <row r="93" spans="12:14">
      <c r="L93" t="s">
        <v>189</v>
      </c>
      <c r="M93" s="28" t="s">
        <v>391</v>
      </c>
      <c r="N93" s="28"/>
    </row>
    <row r="94" spans="12:14">
      <c r="L94" t="s">
        <v>190</v>
      </c>
      <c r="M94" s="28" t="s">
        <v>392</v>
      </c>
      <c r="N94" s="28"/>
    </row>
    <row r="95" spans="12:14">
      <c r="L95" t="s">
        <v>191</v>
      </c>
      <c r="M95" s="28" t="s">
        <v>390</v>
      </c>
      <c r="N95" s="28"/>
    </row>
    <row r="96" spans="12:14">
      <c r="L96" t="s">
        <v>192</v>
      </c>
      <c r="M96" s="28" t="s">
        <v>450</v>
      </c>
      <c r="N96" s="28"/>
    </row>
    <row r="97" spans="12:14">
      <c r="L97" t="s">
        <v>193</v>
      </c>
      <c r="M97" s="28" t="s">
        <v>451</v>
      </c>
      <c r="N97" s="28"/>
    </row>
    <row r="98" spans="12:14">
      <c r="L98" t="s">
        <v>194</v>
      </c>
      <c r="M98" s="28" t="s">
        <v>450</v>
      </c>
      <c r="N98" s="28"/>
    </row>
    <row r="99" spans="12:14">
      <c r="L99" t="s">
        <v>195</v>
      </c>
      <c r="M99" s="28" t="s">
        <v>392</v>
      </c>
      <c r="N99" s="28"/>
    </row>
    <row r="100" spans="12:14">
      <c r="L100" t="s">
        <v>196</v>
      </c>
      <c r="M100" s="28" t="s">
        <v>392</v>
      </c>
      <c r="N100" s="28"/>
    </row>
    <row r="101" spans="12:14">
      <c r="L101" t="s">
        <v>197</v>
      </c>
      <c r="M101" s="28" t="s">
        <v>451</v>
      </c>
      <c r="N101" s="28"/>
    </row>
    <row r="102" spans="12:14">
      <c r="L102" t="s">
        <v>198</v>
      </c>
      <c r="M102" s="28" t="s">
        <v>489</v>
      </c>
      <c r="N102" s="28"/>
    </row>
    <row r="103" spans="12:14">
      <c r="L103" t="s">
        <v>199</v>
      </c>
      <c r="M103" s="28" t="s">
        <v>392</v>
      </c>
      <c r="N103" s="28"/>
    </row>
    <row r="104" spans="12:14">
      <c r="L104" t="s">
        <v>200</v>
      </c>
      <c r="M104" s="28" t="s">
        <v>392</v>
      </c>
      <c r="N104" s="28"/>
    </row>
    <row r="105" spans="12:14">
      <c r="L105" t="s">
        <v>201</v>
      </c>
      <c r="M105" s="28" t="s">
        <v>389</v>
      </c>
      <c r="N105" s="28"/>
    </row>
    <row r="106" spans="12:14">
      <c r="L106" t="s">
        <v>202</v>
      </c>
      <c r="M106" s="28" t="s">
        <v>450</v>
      </c>
      <c r="N106" s="28"/>
    </row>
    <row r="107" spans="12:14">
      <c r="L107" t="s">
        <v>203</v>
      </c>
      <c r="M107" s="28" t="s">
        <v>389</v>
      </c>
      <c r="N107" s="28"/>
    </row>
    <row r="108" spans="12:14">
      <c r="L108" t="s">
        <v>204</v>
      </c>
      <c r="M108" s="28" t="s">
        <v>450</v>
      </c>
      <c r="N108" s="28"/>
    </row>
    <row r="109" spans="12:14">
      <c r="L109" t="s">
        <v>205</v>
      </c>
      <c r="M109" s="28" t="s">
        <v>389</v>
      </c>
      <c r="N109" s="28"/>
    </row>
    <row r="110" spans="12:14">
      <c r="L110" t="s">
        <v>206</v>
      </c>
      <c r="M110" s="28" t="s">
        <v>389</v>
      </c>
      <c r="N110" s="28"/>
    </row>
    <row r="111" spans="12:14">
      <c r="L111" t="s">
        <v>207</v>
      </c>
      <c r="M111" s="28" t="s">
        <v>390</v>
      </c>
      <c r="N111" s="28"/>
    </row>
    <row r="112" spans="12:14">
      <c r="L112" t="s">
        <v>208</v>
      </c>
      <c r="M112" s="28" t="s">
        <v>393</v>
      </c>
      <c r="N112" s="28"/>
    </row>
    <row r="113" spans="12:14">
      <c r="L113" t="s">
        <v>209</v>
      </c>
      <c r="M113" s="28" t="s">
        <v>451</v>
      </c>
      <c r="N113" s="28"/>
    </row>
    <row r="114" spans="12:14">
      <c r="L114" t="s">
        <v>210</v>
      </c>
      <c r="M114" s="28" t="s">
        <v>392</v>
      </c>
      <c r="N114" s="28"/>
    </row>
    <row r="115" spans="12:14">
      <c r="L115" t="s">
        <v>211</v>
      </c>
      <c r="M115" s="28" t="s">
        <v>392</v>
      </c>
      <c r="N115" s="28"/>
    </row>
    <row r="116" spans="12:14">
      <c r="L116" t="s">
        <v>212</v>
      </c>
      <c r="M116" s="28" t="s">
        <v>389</v>
      </c>
      <c r="N116" s="28"/>
    </row>
    <row r="117" spans="12:14">
      <c r="L117" t="s">
        <v>213</v>
      </c>
      <c r="M117" s="28" t="s">
        <v>390</v>
      </c>
      <c r="N117" s="28"/>
    </row>
    <row r="118" spans="12:14">
      <c r="L118" t="s">
        <v>214</v>
      </c>
      <c r="M118" s="28" t="s">
        <v>450</v>
      </c>
      <c r="N118" s="28"/>
    </row>
    <row r="119" spans="12:14">
      <c r="L119" t="s">
        <v>215</v>
      </c>
      <c r="M119" s="28" t="s">
        <v>451</v>
      </c>
      <c r="N119" s="28"/>
    </row>
    <row r="120" spans="12:14">
      <c r="L120" t="s">
        <v>216</v>
      </c>
      <c r="M120" s="28" t="s">
        <v>390</v>
      </c>
      <c r="N120" s="28"/>
    </row>
    <row r="121" spans="12:14">
      <c r="L121" t="s">
        <v>217</v>
      </c>
      <c r="M121" s="28" t="s">
        <v>392</v>
      </c>
      <c r="N121" s="28"/>
    </row>
    <row r="122" spans="12:14">
      <c r="L122" t="s">
        <v>218</v>
      </c>
      <c r="M122" s="28" t="s">
        <v>392</v>
      </c>
      <c r="N122" s="28"/>
    </row>
    <row r="123" spans="12:14">
      <c r="L123" t="s">
        <v>219</v>
      </c>
      <c r="M123" s="28" t="s">
        <v>392</v>
      </c>
      <c r="N123" s="28"/>
    </row>
    <row r="124" spans="12:14">
      <c r="L124" t="s">
        <v>220</v>
      </c>
      <c r="M124" s="28" t="s">
        <v>451</v>
      </c>
      <c r="N124" s="28"/>
    </row>
    <row r="125" spans="12:14">
      <c r="L125" t="s">
        <v>221</v>
      </c>
      <c r="M125" t="s">
        <v>393</v>
      </c>
    </row>
    <row r="126" spans="12:14">
      <c r="L126" t="s">
        <v>222</v>
      </c>
      <c r="M126" t="s">
        <v>450</v>
      </c>
    </row>
    <row r="127" spans="12:14">
      <c r="L127" t="s">
        <v>223</v>
      </c>
      <c r="M127" s="28" t="s">
        <v>392</v>
      </c>
      <c r="N127" s="28"/>
    </row>
    <row r="128" spans="12:14">
      <c r="L128" t="s">
        <v>224</v>
      </c>
      <c r="M128" s="28" t="s">
        <v>504</v>
      </c>
      <c r="N128" s="28"/>
    </row>
    <row r="129" spans="12:14">
      <c r="L129" t="s">
        <v>225</v>
      </c>
      <c r="M129" s="28" t="s">
        <v>504</v>
      </c>
      <c r="N129" s="28"/>
    </row>
    <row r="130" spans="12:14">
      <c r="L130" t="s">
        <v>226</v>
      </c>
      <c r="M130" s="28" t="s">
        <v>451</v>
      </c>
      <c r="N130" s="28"/>
    </row>
    <row r="131" spans="12:14">
      <c r="L131" t="s">
        <v>227</v>
      </c>
      <c r="M131" s="28" t="s">
        <v>489</v>
      </c>
      <c r="N131" s="28"/>
    </row>
    <row r="132" spans="12:14">
      <c r="L132" t="s">
        <v>228</v>
      </c>
      <c r="M132" s="28" t="s">
        <v>390</v>
      </c>
      <c r="N132" s="28"/>
    </row>
    <row r="133" spans="12:14">
      <c r="L133" t="s">
        <v>229</v>
      </c>
      <c r="M133" s="28" t="s">
        <v>390</v>
      </c>
      <c r="N133" s="28"/>
    </row>
    <row r="134" spans="12:14">
      <c r="L134" t="s">
        <v>230</v>
      </c>
      <c r="M134" s="28" t="s">
        <v>392</v>
      </c>
      <c r="N134" s="28"/>
    </row>
    <row r="135" spans="12:14">
      <c r="L135" t="s">
        <v>231</v>
      </c>
      <c r="M135" s="28" t="s">
        <v>392</v>
      </c>
      <c r="N135" s="28"/>
    </row>
    <row r="136" spans="12:14">
      <c r="L136" t="s">
        <v>232</v>
      </c>
      <c r="M136" s="28" t="s">
        <v>489</v>
      </c>
      <c r="N136" s="28"/>
    </row>
    <row r="137" spans="12:14">
      <c r="L137" t="s">
        <v>233</v>
      </c>
      <c r="M137" s="28" t="s">
        <v>390</v>
      </c>
      <c r="N137" s="28"/>
    </row>
    <row r="138" spans="12:14">
      <c r="L138" t="s">
        <v>234</v>
      </c>
      <c r="M138" s="28" t="s">
        <v>389</v>
      </c>
      <c r="N138" s="28"/>
    </row>
    <row r="139" spans="12:14">
      <c r="L139" t="s">
        <v>235</v>
      </c>
      <c r="M139" s="28" t="s">
        <v>389</v>
      </c>
      <c r="N139" s="28"/>
    </row>
    <row r="140" spans="12:14">
      <c r="L140" t="s">
        <v>236</v>
      </c>
      <c r="M140" s="28" t="s">
        <v>389</v>
      </c>
      <c r="N140" s="28"/>
    </row>
    <row r="141" spans="12:14">
      <c r="L141" t="s">
        <v>237</v>
      </c>
      <c r="M141" s="28" t="s">
        <v>392</v>
      </c>
      <c r="N141" s="28"/>
    </row>
    <row r="142" spans="12:14">
      <c r="L142" t="s">
        <v>238</v>
      </c>
      <c r="M142" s="28" t="s">
        <v>392</v>
      </c>
      <c r="N142" s="28"/>
    </row>
    <row r="143" spans="12:14">
      <c r="L143" t="s">
        <v>239</v>
      </c>
      <c r="M143" s="28" t="s">
        <v>392</v>
      </c>
      <c r="N143" s="28"/>
    </row>
    <row r="144" spans="12:14">
      <c r="L144" t="s">
        <v>240</v>
      </c>
      <c r="M144" s="28" t="s">
        <v>392</v>
      </c>
      <c r="N144" s="28"/>
    </row>
    <row r="145" spans="12:14">
      <c r="L145" t="s">
        <v>241</v>
      </c>
      <c r="M145" s="28" t="s">
        <v>389</v>
      </c>
      <c r="N145" s="28"/>
    </row>
    <row r="146" spans="12:14">
      <c r="L146" t="s">
        <v>242</v>
      </c>
      <c r="M146" s="28" t="s">
        <v>451</v>
      </c>
      <c r="N146" s="28"/>
    </row>
    <row r="147" spans="12:14">
      <c r="L147" t="s">
        <v>243</v>
      </c>
      <c r="M147" s="28" t="s">
        <v>451</v>
      </c>
      <c r="N147" s="28"/>
    </row>
    <row r="148" spans="12:14">
      <c r="L148" t="s">
        <v>244</v>
      </c>
      <c r="M148" s="28" t="s">
        <v>504</v>
      </c>
      <c r="N148" s="28"/>
    </row>
    <row r="149" spans="12:14">
      <c r="L149" t="s">
        <v>245</v>
      </c>
      <c r="M149" s="28" t="s">
        <v>504</v>
      </c>
      <c r="N149" s="28"/>
    </row>
    <row r="150" spans="12:14">
      <c r="L150" t="s">
        <v>246</v>
      </c>
      <c r="M150" s="28" t="s">
        <v>389</v>
      </c>
      <c r="N150" s="28"/>
    </row>
    <row r="151" spans="12:14">
      <c r="L151" t="s">
        <v>247</v>
      </c>
      <c r="M151" s="28" t="s">
        <v>389</v>
      </c>
      <c r="N151" s="28"/>
    </row>
    <row r="152" spans="12:14">
      <c r="L152" t="s">
        <v>248</v>
      </c>
      <c r="M152" s="28" t="s">
        <v>389</v>
      </c>
      <c r="N152" s="28"/>
    </row>
    <row r="153" spans="12:14">
      <c r="L153" t="s">
        <v>249</v>
      </c>
      <c r="M153" s="28" t="s">
        <v>389</v>
      </c>
      <c r="N153" s="28"/>
    </row>
    <row r="154" spans="12:14">
      <c r="L154" t="s">
        <v>250</v>
      </c>
      <c r="M154" s="28" t="s">
        <v>489</v>
      </c>
      <c r="N154" s="28"/>
    </row>
    <row r="155" spans="12:14">
      <c r="L155" t="s">
        <v>251</v>
      </c>
      <c r="M155" s="28" t="s">
        <v>451</v>
      </c>
      <c r="N155" s="28"/>
    </row>
    <row r="156" spans="12:14">
      <c r="L156" t="s">
        <v>252</v>
      </c>
      <c r="M156" s="28" t="s">
        <v>390</v>
      </c>
      <c r="N156" s="28"/>
    </row>
    <row r="157" spans="12:14">
      <c r="L157" t="s">
        <v>253</v>
      </c>
      <c r="M157" s="28" t="s">
        <v>392</v>
      </c>
      <c r="N157" s="28"/>
    </row>
    <row r="158" spans="12:14">
      <c r="L158" t="s">
        <v>254</v>
      </c>
      <c r="M158" s="28" t="s">
        <v>451</v>
      </c>
      <c r="N158" s="28"/>
    </row>
    <row r="159" spans="12:14">
      <c r="L159" t="s">
        <v>255</v>
      </c>
      <c r="M159" s="28" t="s">
        <v>391</v>
      </c>
      <c r="N159" s="28"/>
    </row>
    <row r="160" spans="12:14">
      <c r="L160" t="s">
        <v>256</v>
      </c>
      <c r="M160" s="28" t="s">
        <v>450</v>
      </c>
      <c r="N160" s="28"/>
    </row>
    <row r="161" spans="12:14">
      <c r="L161" t="s">
        <v>257</v>
      </c>
      <c r="M161" s="28" t="s">
        <v>489</v>
      </c>
      <c r="N161" s="28"/>
    </row>
    <row r="162" spans="12:14">
      <c r="L162" t="s">
        <v>258</v>
      </c>
      <c r="M162" s="28" t="s">
        <v>451</v>
      </c>
      <c r="N162" s="28"/>
    </row>
    <row r="163" spans="12:14">
      <c r="L163" t="s">
        <v>259</v>
      </c>
      <c r="M163" s="28" t="s">
        <v>392</v>
      </c>
      <c r="N163" s="28"/>
    </row>
    <row r="164" spans="12:14">
      <c r="L164" t="s">
        <v>260</v>
      </c>
      <c r="M164" s="28" t="s">
        <v>489</v>
      </c>
      <c r="N164" s="28"/>
    </row>
    <row r="165" spans="12:14">
      <c r="L165" t="s">
        <v>261</v>
      </c>
      <c r="M165" s="28" t="s">
        <v>450</v>
      </c>
      <c r="N165" s="28"/>
    </row>
    <row r="166" spans="12:14">
      <c r="L166" t="s">
        <v>262</v>
      </c>
      <c r="M166" s="28" t="s">
        <v>451</v>
      </c>
      <c r="N166" s="28"/>
    </row>
    <row r="167" spans="12:14">
      <c r="L167" t="s">
        <v>263</v>
      </c>
      <c r="M167" s="28" t="s">
        <v>504</v>
      </c>
      <c r="N167" s="28"/>
    </row>
    <row r="168" spans="12:14">
      <c r="L168" t="s">
        <v>264</v>
      </c>
      <c r="M168" s="28" t="s">
        <v>390</v>
      </c>
      <c r="N168" s="28"/>
    </row>
    <row r="169" spans="12:14">
      <c r="L169" t="s">
        <v>265</v>
      </c>
      <c r="M169" s="28" t="s">
        <v>392</v>
      </c>
      <c r="N169" s="28"/>
    </row>
    <row r="170" spans="12:14">
      <c r="L170" t="s">
        <v>266</v>
      </c>
      <c r="M170" s="28" t="s">
        <v>451</v>
      </c>
      <c r="N170" s="28"/>
    </row>
    <row r="171" spans="12:14">
      <c r="L171" t="s">
        <v>267</v>
      </c>
      <c r="M171" s="28" t="s">
        <v>504</v>
      </c>
      <c r="N171" s="28"/>
    </row>
    <row r="172" spans="12:14">
      <c r="L172" t="s">
        <v>268</v>
      </c>
      <c r="M172" s="28" t="s">
        <v>392</v>
      </c>
      <c r="N172" s="28"/>
    </row>
    <row r="173" spans="12:14">
      <c r="L173" t="s">
        <v>269</v>
      </c>
      <c r="M173" s="28" t="s">
        <v>390</v>
      </c>
      <c r="N173" s="28"/>
    </row>
    <row r="174" spans="12:14">
      <c r="L174" t="s">
        <v>270</v>
      </c>
      <c r="M174" s="28" t="s">
        <v>393</v>
      </c>
      <c r="N174" s="28"/>
    </row>
    <row r="175" spans="12:14">
      <c r="L175" t="s">
        <v>271</v>
      </c>
      <c r="M175" s="28" t="s">
        <v>450</v>
      </c>
      <c r="N175" s="28"/>
    </row>
    <row r="176" spans="12:14">
      <c r="L176" t="s">
        <v>272</v>
      </c>
      <c r="M176" s="28" t="s">
        <v>392</v>
      </c>
      <c r="N176" s="28"/>
    </row>
    <row r="177" spans="12:14">
      <c r="L177" t="s">
        <v>273</v>
      </c>
      <c r="M177" s="28" t="s">
        <v>389</v>
      </c>
      <c r="N177" s="28"/>
    </row>
    <row r="178" spans="12:14">
      <c r="L178" t="s">
        <v>274</v>
      </c>
      <c r="M178" s="28" t="s">
        <v>392</v>
      </c>
      <c r="N178" s="28"/>
    </row>
    <row r="179" spans="12:14">
      <c r="L179" t="s">
        <v>275</v>
      </c>
      <c r="M179" s="28" t="s">
        <v>451</v>
      </c>
      <c r="N179" s="28"/>
    </row>
    <row r="180" spans="12:14">
      <c r="L180" t="s">
        <v>276</v>
      </c>
      <c r="M180" s="28" t="s">
        <v>389</v>
      </c>
      <c r="N180" s="28"/>
    </row>
    <row r="181" spans="12:14">
      <c r="L181" t="s">
        <v>277</v>
      </c>
      <c r="M181" s="28" t="s">
        <v>390</v>
      </c>
      <c r="N181" s="28"/>
    </row>
    <row r="182" spans="12:14">
      <c r="L182" t="s">
        <v>278</v>
      </c>
      <c r="M182" s="28" t="s">
        <v>389</v>
      </c>
      <c r="N182" s="28"/>
    </row>
    <row r="183" spans="12:14">
      <c r="L183" t="s">
        <v>279</v>
      </c>
      <c r="M183" s="28" t="s">
        <v>389</v>
      </c>
      <c r="N183" s="28"/>
    </row>
    <row r="184" spans="12:14">
      <c r="L184" t="s">
        <v>280</v>
      </c>
      <c r="M184" s="28" t="s">
        <v>389</v>
      </c>
      <c r="N184" s="28"/>
    </row>
    <row r="185" spans="12:14">
      <c r="L185" t="s">
        <v>281</v>
      </c>
      <c r="M185" s="28" t="s">
        <v>504</v>
      </c>
      <c r="N185" s="28"/>
    </row>
    <row r="186" spans="12:14">
      <c r="L186" t="s">
        <v>282</v>
      </c>
      <c r="M186" s="28" t="s">
        <v>489</v>
      </c>
      <c r="N186" s="28"/>
    </row>
    <row r="187" spans="12:14">
      <c r="L187" t="s">
        <v>283</v>
      </c>
      <c r="M187" s="28" t="s">
        <v>451</v>
      </c>
      <c r="N187" s="28"/>
    </row>
    <row r="188" spans="12:14">
      <c r="L188" t="s">
        <v>284</v>
      </c>
      <c r="M188" s="28" t="s">
        <v>390</v>
      </c>
      <c r="N188" s="28"/>
    </row>
    <row r="189" spans="12:14">
      <c r="L189" t="s">
        <v>285</v>
      </c>
      <c r="M189" s="28" t="s">
        <v>451</v>
      </c>
      <c r="N189" s="28"/>
    </row>
    <row r="190" spans="12:14">
      <c r="L190" t="s">
        <v>286</v>
      </c>
      <c r="M190" s="28" t="s">
        <v>504</v>
      </c>
      <c r="N190" s="28"/>
    </row>
    <row r="191" spans="12:14">
      <c r="L191" t="s">
        <v>287</v>
      </c>
      <c r="M191" s="28" t="s">
        <v>392</v>
      </c>
      <c r="N191" s="28"/>
    </row>
    <row r="192" spans="12:14">
      <c r="L192" t="s">
        <v>288</v>
      </c>
      <c r="M192" s="28" t="s">
        <v>389</v>
      </c>
      <c r="N192" s="28"/>
    </row>
    <row r="193" spans="12:14">
      <c r="L193" t="s">
        <v>289</v>
      </c>
      <c r="M193" s="28" t="s">
        <v>389</v>
      </c>
      <c r="N193" s="28"/>
    </row>
    <row r="194" spans="12:14">
      <c r="L194" t="s">
        <v>290</v>
      </c>
      <c r="M194" s="28" t="s">
        <v>504</v>
      </c>
      <c r="N194" s="28"/>
    </row>
    <row r="195" spans="12:14">
      <c r="L195" t="s">
        <v>291</v>
      </c>
      <c r="M195" s="28" t="s">
        <v>389</v>
      </c>
      <c r="N195" s="28"/>
    </row>
    <row r="196" spans="12:14">
      <c r="L196" t="s">
        <v>292</v>
      </c>
      <c r="M196" s="28" t="s">
        <v>389</v>
      </c>
      <c r="N196" s="28"/>
    </row>
    <row r="197" spans="12:14">
      <c r="L197" t="s">
        <v>293</v>
      </c>
      <c r="M197" s="28" t="s">
        <v>391</v>
      </c>
      <c r="N197" s="28"/>
    </row>
    <row r="198" spans="12:14">
      <c r="L198" t="s">
        <v>294</v>
      </c>
      <c r="M198" s="28" t="s">
        <v>450</v>
      </c>
      <c r="N198" s="28"/>
    </row>
    <row r="199" spans="12:14">
      <c r="L199" t="s">
        <v>295</v>
      </c>
      <c r="M199" s="28" t="s">
        <v>391</v>
      </c>
      <c r="N199" s="28"/>
    </row>
    <row r="200" spans="12:14">
      <c r="L200" t="s">
        <v>296</v>
      </c>
      <c r="M200" s="28" t="s">
        <v>391</v>
      </c>
      <c r="N200" s="28"/>
    </row>
    <row r="201" spans="12:14">
      <c r="L201" t="s">
        <v>297</v>
      </c>
      <c r="M201" s="28" t="s">
        <v>389</v>
      </c>
      <c r="N201" s="28"/>
    </row>
    <row r="202" spans="12:14">
      <c r="L202" t="s">
        <v>298</v>
      </c>
      <c r="M202" s="28" t="s">
        <v>392</v>
      </c>
      <c r="N202" s="28"/>
    </row>
    <row r="203" spans="12:14">
      <c r="L203" t="s">
        <v>299</v>
      </c>
      <c r="M203" s="28" t="s">
        <v>392</v>
      </c>
      <c r="N203" s="28"/>
    </row>
    <row r="204" spans="12:14">
      <c r="L204" s="28" t="s">
        <v>300</v>
      </c>
      <c r="M204" s="28" t="s">
        <v>389</v>
      </c>
      <c r="N204" s="28"/>
    </row>
    <row r="205" spans="12:14">
      <c r="L205" t="s">
        <v>301</v>
      </c>
      <c r="M205" s="28" t="s">
        <v>392</v>
      </c>
      <c r="N205" s="28"/>
    </row>
    <row r="206" spans="12:14">
      <c r="L206" t="s">
        <v>302</v>
      </c>
      <c r="M206" s="28" t="s">
        <v>389</v>
      </c>
      <c r="N206" s="28"/>
    </row>
    <row r="207" spans="12:14">
      <c r="L207" t="s">
        <v>303</v>
      </c>
      <c r="M207" s="28" t="s">
        <v>390</v>
      </c>
      <c r="N207" s="28"/>
    </row>
    <row r="208" spans="12:14">
      <c r="L208" t="s">
        <v>304</v>
      </c>
      <c r="M208" s="28" t="s">
        <v>390</v>
      </c>
      <c r="N208" s="28"/>
    </row>
    <row r="209" spans="12:14">
      <c r="L209" t="s">
        <v>305</v>
      </c>
      <c r="M209" s="28" t="s">
        <v>391</v>
      </c>
      <c r="N209" s="28"/>
    </row>
    <row r="210" spans="12:14">
      <c r="L210" t="s">
        <v>306</v>
      </c>
      <c r="M210" s="28" t="s">
        <v>391</v>
      </c>
      <c r="N210" s="28"/>
    </row>
    <row r="211" spans="12:14">
      <c r="L211" t="s">
        <v>307</v>
      </c>
      <c r="M211" s="28" t="s">
        <v>390</v>
      </c>
      <c r="N211" s="28"/>
    </row>
    <row r="212" spans="12:14">
      <c r="L212" t="s">
        <v>308</v>
      </c>
      <c r="M212" s="28" t="s">
        <v>393</v>
      </c>
      <c r="N212" s="28"/>
    </row>
    <row r="213" spans="12:14">
      <c r="L213" t="s">
        <v>309</v>
      </c>
      <c r="M213" s="28" t="s">
        <v>392</v>
      </c>
      <c r="N213" s="28"/>
    </row>
    <row r="214" spans="12:14">
      <c r="L214" t="s">
        <v>310</v>
      </c>
      <c r="M214" s="28" t="s">
        <v>390</v>
      </c>
      <c r="N214" s="28"/>
    </row>
    <row r="215" spans="12:14">
      <c r="L215" t="s">
        <v>311</v>
      </c>
      <c r="M215" s="28" t="s">
        <v>451</v>
      </c>
      <c r="N215" s="28"/>
    </row>
    <row r="216" spans="12:14">
      <c r="L216" t="s">
        <v>312</v>
      </c>
      <c r="M216" s="28" t="s">
        <v>489</v>
      </c>
      <c r="N216" s="28"/>
    </row>
    <row r="217" spans="12:14">
      <c r="L217" t="s">
        <v>456</v>
      </c>
      <c r="M217" s="28" t="s">
        <v>392</v>
      </c>
      <c r="N217" s="28"/>
    </row>
    <row r="218" spans="12:14">
      <c r="L218" t="s">
        <v>313</v>
      </c>
      <c r="M218" s="28" t="s">
        <v>451</v>
      </c>
      <c r="N218" s="28"/>
    </row>
    <row r="219" spans="12:14">
      <c r="L219" t="s">
        <v>314</v>
      </c>
      <c r="M219" s="28" t="s">
        <v>391</v>
      </c>
      <c r="N219" s="28"/>
    </row>
    <row r="220" spans="12:14">
      <c r="L220" t="s">
        <v>315</v>
      </c>
      <c r="M220" s="28" t="s">
        <v>392</v>
      </c>
      <c r="N220" s="28"/>
    </row>
    <row r="221" spans="12:14">
      <c r="L221" s="28" t="s">
        <v>316</v>
      </c>
      <c r="M221" s="28" t="s">
        <v>451</v>
      </c>
      <c r="N221" s="28"/>
    </row>
    <row r="222" spans="12:14">
      <c r="L222" s="28" t="s">
        <v>317</v>
      </c>
      <c r="M222" s="28" t="s">
        <v>451</v>
      </c>
      <c r="N222" s="28"/>
    </row>
    <row r="223" spans="12:14">
      <c r="L223" s="28" t="s">
        <v>318</v>
      </c>
      <c r="M223" s="28" t="s">
        <v>390</v>
      </c>
      <c r="N223" s="28"/>
    </row>
    <row r="224" spans="12:14">
      <c r="L224" t="s">
        <v>319</v>
      </c>
      <c r="M224" s="28" t="s">
        <v>489</v>
      </c>
      <c r="N224" s="28"/>
    </row>
    <row r="225" spans="12:14">
      <c r="L225" t="s">
        <v>320</v>
      </c>
      <c r="M225" s="28" t="s">
        <v>391</v>
      </c>
      <c r="N225" s="28"/>
    </row>
    <row r="226" spans="12:14">
      <c r="L226" t="s">
        <v>321</v>
      </c>
      <c r="M226" s="28" t="s">
        <v>391</v>
      </c>
      <c r="N226" s="28"/>
    </row>
    <row r="227" spans="12:14">
      <c r="L227" t="s">
        <v>322</v>
      </c>
      <c r="M227" s="28" t="s">
        <v>389</v>
      </c>
      <c r="N227" s="28"/>
    </row>
    <row r="228" spans="12:14">
      <c r="L228" t="s">
        <v>323</v>
      </c>
      <c r="M228" s="28" t="s">
        <v>450</v>
      </c>
      <c r="N228" s="28"/>
    </row>
    <row r="229" spans="12:14">
      <c r="L229" t="s">
        <v>324</v>
      </c>
      <c r="M229" s="28" t="s">
        <v>451</v>
      </c>
      <c r="N229" s="28"/>
    </row>
    <row r="230" spans="12:14">
      <c r="L230" t="s">
        <v>325</v>
      </c>
      <c r="M230" s="28" t="s">
        <v>392</v>
      </c>
      <c r="N230" s="28"/>
    </row>
    <row r="231" spans="12:14">
      <c r="L231" t="s">
        <v>326</v>
      </c>
      <c r="M231" s="28" t="s">
        <v>390</v>
      </c>
      <c r="N231" s="28"/>
    </row>
    <row r="232" spans="12:14">
      <c r="L232" t="s">
        <v>327</v>
      </c>
      <c r="M232" s="28" t="s">
        <v>390</v>
      </c>
      <c r="N232" s="28"/>
    </row>
    <row r="233" spans="12:14">
      <c r="L233" t="s">
        <v>328</v>
      </c>
      <c r="M233" s="28" t="s">
        <v>392</v>
      </c>
      <c r="N233" s="28"/>
    </row>
    <row r="234" spans="12:14">
      <c r="L234" t="s">
        <v>329</v>
      </c>
      <c r="M234" s="28" t="s">
        <v>390</v>
      </c>
      <c r="N234" s="28"/>
    </row>
    <row r="235" spans="12:14">
      <c r="L235" t="s">
        <v>330</v>
      </c>
      <c r="M235" s="28" t="s">
        <v>391</v>
      </c>
      <c r="N235" s="28"/>
    </row>
    <row r="236" spans="12:14">
      <c r="L236" t="s">
        <v>331</v>
      </c>
      <c r="M236" s="28" t="s">
        <v>391</v>
      </c>
      <c r="N236" s="28"/>
    </row>
    <row r="237" spans="12:14">
      <c r="L237" t="s">
        <v>332</v>
      </c>
      <c r="M237" s="28" t="s">
        <v>489</v>
      </c>
      <c r="N237" s="28"/>
    </row>
    <row r="238" spans="12:14">
      <c r="L238" t="s">
        <v>333</v>
      </c>
      <c r="M238" s="28" t="s">
        <v>489</v>
      </c>
      <c r="N238" s="28"/>
    </row>
    <row r="239" spans="12:14">
      <c r="L239" t="s">
        <v>334</v>
      </c>
      <c r="M239" s="28" t="s">
        <v>389</v>
      </c>
      <c r="N239" s="28"/>
    </row>
    <row r="240" spans="12:14">
      <c r="L240" t="s">
        <v>457</v>
      </c>
      <c r="M240" s="28" t="s">
        <v>389</v>
      </c>
      <c r="N240" s="28"/>
    </row>
    <row r="241" spans="12:14">
      <c r="L241" t="s">
        <v>335</v>
      </c>
      <c r="M241" s="28" t="s">
        <v>489</v>
      </c>
      <c r="N241" s="28"/>
    </row>
    <row r="242" spans="12:14">
      <c r="L242" t="s">
        <v>336</v>
      </c>
      <c r="M242" s="28" t="s">
        <v>489</v>
      </c>
      <c r="N242" s="28"/>
    </row>
    <row r="243" spans="12:14">
      <c r="L243" t="s">
        <v>337</v>
      </c>
      <c r="M243" s="28" t="s">
        <v>450</v>
      </c>
      <c r="N243" s="28"/>
    </row>
    <row r="244" spans="12:14">
      <c r="L244" t="s">
        <v>338</v>
      </c>
      <c r="M244" s="28" t="s">
        <v>392</v>
      </c>
      <c r="N244" s="28"/>
    </row>
    <row r="245" spans="12:14">
      <c r="L245" t="s">
        <v>339</v>
      </c>
      <c r="M245" s="28" t="s">
        <v>391</v>
      </c>
      <c r="N245" s="28"/>
    </row>
    <row r="246" spans="12:14">
      <c r="L246" s="28" t="s">
        <v>340</v>
      </c>
      <c r="M246" s="28" t="s">
        <v>389</v>
      </c>
      <c r="N246" s="28"/>
    </row>
    <row r="247" spans="12:14">
      <c r="L247" s="28" t="s">
        <v>341</v>
      </c>
      <c r="M247" s="28" t="s">
        <v>389</v>
      </c>
      <c r="N247" s="28"/>
    </row>
    <row r="248" spans="12:14">
      <c r="L248" t="s">
        <v>342</v>
      </c>
      <c r="M248" s="28" t="s">
        <v>393</v>
      </c>
      <c r="N248" s="28"/>
    </row>
    <row r="249" spans="12:14">
      <c r="L249" t="s">
        <v>458</v>
      </c>
      <c r="M249" s="28" t="s">
        <v>390</v>
      </c>
      <c r="N249" s="28"/>
    </row>
    <row r="250" spans="12:14">
      <c r="L250" t="s">
        <v>343</v>
      </c>
      <c r="M250" s="28" t="s">
        <v>390</v>
      </c>
      <c r="N250" s="28"/>
    </row>
    <row r="251" spans="12:14">
      <c r="L251" t="s">
        <v>344</v>
      </c>
      <c r="M251" s="28" t="s">
        <v>392</v>
      </c>
      <c r="N251" s="28"/>
    </row>
    <row r="252" spans="12:14">
      <c r="L252" t="s">
        <v>345</v>
      </c>
      <c r="M252" s="28" t="s">
        <v>390</v>
      </c>
      <c r="N252" s="28"/>
    </row>
    <row r="253" spans="12:14">
      <c r="L253" t="s">
        <v>346</v>
      </c>
      <c r="M253" s="28" t="s">
        <v>389</v>
      </c>
      <c r="N253" s="28"/>
    </row>
    <row r="254" spans="12:14">
      <c r="L254" t="s">
        <v>347</v>
      </c>
      <c r="M254" s="28" t="s">
        <v>393</v>
      </c>
      <c r="N254" s="28"/>
    </row>
    <row r="255" spans="12:14">
      <c r="L255" t="s">
        <v>348</v>
      </c>
      <c r="M255" s="28" t="s">
        <v>391</v>
      </c>
      <c r="N255" s="28"/>
    </row>
    <row r="256" spans="12:14">
      <c r="L256" s="28" t="s">
        <v>349</v>
      </c>
      <c r="M256" s="28" t="s">
        <v>389</v>
      </c>
      <c r="N256" s="28"/>
    </row>
    <row r="257" spans="12:14">
      <c r="L257" s="28" t="s">
        <v>350</v>
      </c>
      <c r="M257" s="28" t="s">
        <v>392</v>
      </c>
      <c r="N257" s="28"/>
    </row>
    <row r="258" spans="12:14">
      <c r="L258" t="s">
        <v>351</v>
      </c>
      <c r="M258" s="28" t="s">
        <v>389</v>
      </c>
      <c r="N258" s="28"/>
    </row>
    <row r="259" spans="12:14">
      <c r="L259" t="s">
        <v>352</v>
      </c>
      <c r="M259" s="28" t="s">
        <v>389</v>
      </c>
      <c r="N259" s="28"/>
    </row>
    <row r="260" spans="12:14">
      <c r="L260" t="s">
        <v>353</v>
      </c>
      <c r="M260" s="28" t="s">
        <v>504</v>
      </c>
      <c r="N260" s="28"/>
    </row>
    <row r="261" spans="12:14">
      <c r="L261" t="s">
        <v>354</v>
      </c>
      <c r="M261" s="28" t="s">
        <v>393</v>
      </c>
      <c r="N261" s="28"/>
    </row>
    <row r="262" spans="12:14">
      <c r="L262" t="s">
        <v>355</v>
      </c>
      <c r="M262" s="28" t="s">
        <v>392</v>
      </c>
      <c r="N262" s="28"/>
    </row>
    <row r="263" spans="12:14">
      <c r="L263" t="s">
        <v>356</v>
      </c>
      <c r="M263" s="28" t="s">
        <v>392</v>
      </c>
      <c r="N263" s="28"/>
    </row>
    <row r="264" spans="12:14">
      <c r="L264" t="s">
        <v>357</v>
      </c>
      <c r="M264" s="28" t="s">
        <v>389</v>
      </c>
      <c r="N264" s="28"/>
    </row>
    <row r="265" spans="12:14">
      <c r="L265" t="s">
        <v>358</v>
      </c>
      <c r="M265" s="28" t="s">
        <v>451</v>
      </c>
      <c r="N265" s="28"/>
    </row>
    <row r="266" spans="12:14">
      <c r="L266" t="s">
        <v>359</v>
      </c>
      <c r="M266" s="28" t="s">
        <v>451</v>
      </c>
      <c r="N266" s="28"/>
    </row>
    <row r="267" spans="12:14">
      <c r="L267" t="s">
        <v>360</v>
      </c>
      <c r="M267" s="28" t="s">
        <v>389</v>
      </c>
      <c r="N267" s="28"/>
    </row>
    <row r="268" spans="12:14">
      <c r="L268" t="s">
        <v>361</v>
      </c>
      <c r="M268" s="28" t="s">
        <v>390</v>
      </c>
      <c r="N268" s="28"/>
    </row>
    <row r="269" spans="12:14">
      <c r="L269" t="s">
        <v>362</v>
      </c>
      <c r="M269" s="28" t="s">
        <v>390</v>
      </c>
      <c r="N269" s="28"/>
    </row>
    <row r="270" spans="12:14">
      <c r="L270" t="s">
        <v>363</v>
      </c>
      <c r="M270" s="28" t="s">
        <v>389</v>
      </c>
      <c r="N270" s="28"/>
    </row>
    <row r="271" spans="12:14">
      <c r="L271" t="s">
        <v>364</v>
      </c>
      <c r="M271" s="28" t="s">
        <v>389</v>
      </c>
      <c r="N271" s="28"/>
    </row>
    <row r="272" spans="12:14">
      <c r="L272" t="s">
        <v>365</v>
      </c>
      <c r="M272" s="28" t="s">
        <v>450</v>
      </c>
      <c r="N272" s="28"/>
    </row>
    <row r="273" spans="12:14">
      <c r="L273" t="s">
        <v>366</v>
      </c>
      <c r="M273" s="28" t="s">
        <v>451</v>
      </c>
      <c r="N273" s="28"/>
    </row>
    <row r="274" spans="12:14">
      <c r="L274" t="s">
        <v>367</v>
      </c>
      <c r="M274" s="28" t="s">
        <v>489</v>
      </c>
      <c r="N274" s="28"/>
    </row>
    <row r="275" spans="12:14">
      <c r="L275" t="s">
        <v>368</v>
      </c>
      <c r="M275" s="28" t="s">
        <v>391</v>
      </c>
      <c r="N275" s="28"/>
    </row>
    <row r="276" spans="12:14">
      <c r="L276" t="s">
        <v>369</v>
      </c>
      <c r="M276" s="28" t="s">
        <v>392</v>
      </c>
      <c r="N276" s="28"/>
    </row>
    <row r="277" spans="12:14">
      <c r="L277" t="s">
        <v>370</v>
      </c>
      <c r="M277" s="28" t="s">
        <v>392</v>
      </c>
      <c r="N277" s="28"/>
    </row>
    <row r="278" spans="12:14">
      <c r="L278" t="s">
        <v>371</v>
      </c>
      <c r="M278" s="28" t="s">
        <v>451</v>
      </c>
      <c r="N278" s="28"/>
    </row>
    <row r="279" spans="12:14">
      <c r="L279" t="s">
        <v>372</v>
      </c>
      <c r="M279" s="28" t="s">
        <v>489</v>
      </c>
      <c r="N279" s="28"/>
    </row>
    <row r="280" spans="12:14">
      <c r="L280" t="s">
        <v>373</v>
      </c>
      <c r="M280" s="28" t="s">
        <v>392</v>
      </c>
      <c r="N280" s="28"/>
    </row>
    <row r="281" spans="12:14">
      <c r="L281" t="s">
        <v>374</v>
      </c>
      <c r="M281" s="28" t="s">
        <v>451</v>
      </c>
      <c r="N281" s="28"/>
    </row>
    <row r="282" spans="12:14">
      <c r="L282" t="s">
        <v>375</v>
      </c>
      <c r="M282" s="28" t="s">
        <v>390</v>
      </c>
      <c r="N282" s="28"/>
    </row>
    <row r="283" spans="12:14">
      <c r="M283" s="28"/>
      <c r="N283" s="28"/>
    </row>
    <row r="284" spans="12:14">
      <c r="M284" s="28"/>
      <c r="N284" s="28"/>
    </row>
    <row r="285" spans="12:14">
      <c r="M285" s="28"/>
      <c r="N285" s="28"/>
    </row>
    <row r="286" spans="12:14">
      <c r="M286" s="28"/>
      <c r="N286" s="28"/>
    </row>
    <row r="287" spans="12:14">
      <c r="M287" s="28"/>
      <c r="N287" s="28"/>
    </row>
    <row r="289" spans="13:14">
      <c r="M289" s="28"/>
      <c r="N289" s="28"/>
    </row>
    <row r="290" spans="13:14">
      <c r="M290" s="28"/>
      <c r="N290" s="28"/>
    </row>
    <row r="291" spans="13:14">
      <c r="M291" s="28"/>
      <c r="N291" s="28"/>
    </row>
    <row r="292" spans="13:14">
      <c r="M292" s="28"/>
      <c r="N292" s="28"/>
    </row>
  </sheetData>
  <sheetProtection algorithmName="SHA-512" hashValue="K5a67pn7XFHrRoC1wM0/holY8crpXIafxnp3R5LzfZMTVcqZAetZ9FiG+ksuRCucSePYQTqoF9kL+mjUAx1Mvg==" saltValue="fon/P1qeNuG8hqYTAbBzbA==" spinCount="100000" sheet="1" objects="1" scenarios="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H58"/>
  <sheetViews>
    <sheetView showGridLines="0" zoomScaleNormal="100" workbookViewId="0">
      <selection activeCell="K4" sqref="K4:T4"/>
    </sheetView>
  </sheetViews>
  <sheetFormatPr defaultColWidth="9.140625" defaultRowHeight="12.75"/>
  <cols>
    <col min="1" max="7" width="1.7109375" style="2" customWidth="1"/>
    <col min="8" max="8" width="2.7109375" style="2" customWidth="1"/>
    <col min="9" max="30" width="1.7109375" style="2" customWidth="1"/>
    <col min="31" max="31" width="1.85546875" style="2" customWidth="1"/>
    <col min="32" max="36" width="1.7109375" style="2" customWidth="1"/>
    <col min="37" max="37" width="1.85546875" style="2" customWidth="1"/>
    <col min="38" max="39" width="1.7109375" style="2" customWidth="1"/>
    <col min="40" max="40" width="1.85546875" style="2" customWidth="1"/>
    <col min="41" max="42" width="1.7109375" style="2" customWidth="1"/>
    <col min="43" max="43" width="1.85546875" style="2" customWidth="1"/>
    <col min="44" max="59" width="1.7109375" style="2" customWidth="1"/>
    <col min="60" max="60" width="1.28515625" style="2" customWidth="1"/>
    <col min="61" max="16384" width="9.140625" style="2"/>
  </cols>
  <sheetData>
    <row r="1" spans="1:60" ht="19.5" customHeight="1">
      <c r="A1" s="93" t="s">
        <v>482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93"/>
      <c r="BF1" s="93"/>
      <c r="BG1" s="93"/>
      <c r="BH1" s="93"/>
    </row>
    <row r="2" spans="1:60" ht="19.5" customHeight="1">
      <c r="A2" s="93" t="s">
        <v>96</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row>
    <row r="3" spans="1:60" ht="13.5">
      <c r="A3" s="94" t="s">
        <v>479</v>
      </c>
      <c r="B3" s="94"/>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row>
    <row r="4" spans="1:60" ht="21" customHeight="1">
      <c r="A4" s="6" t="s">
        <v>43</v>
      </c>
      <c r="B4" s="4"/>
      <c r="C4" s="4"/>
      <c r="D4" s="4"/>
      <c r="E4" s="4"/>
      <c r="F4" s="4"/>
      <c r="G4" s="4"/>
      <c r="H4" s="4"/>
      <c r="I4" s="4"/>
      <c r="J4" s="4"/>
      <c r="K4" s="95"/>
      <c r="L4" s="95"/>
      <c r="M4" s="95"/>
      <c r="N4" s="95"/>
      <c r="O4" s="95"/>
      <c r="P4" s="95"/>
      <c r="Q4" s="95"/>
      <c r="R4" s="95"/>
      <c r="S4" s="95"/>
      <c r="T4" s="95"/>
      <c r="U4" s="4"/>
      <c r="V4" s="4"/>
      <c r="W4" s="4"/>
      <c r="X4" s="4"/>
      <c r="Y4" s="4"/>
      <c r="Z4" s="4"/>
      <c r="AA4" s="4"/>
      <c r="AB4" s="4"/>
      <c r="AC4" s="4"/>
      <c r="AD4" s="4"/>
      <c r="AE4" s="4"/>
      <c r="AF4" s="5"/>
      <c r="AG4" s="5"/>
      <c r="AH4" s="96" t="s">
        <v>11</v>
      </c>
      <c r="AI4" s="96"/>
      <c r="AJ4" s="96"/>
      <c r="AK4" s="96"/>
      <c r="AL4" s="96"/>
      <c r="AM4" s="96"/>
      <c r="AN4" s="96"/>
      <c r="AO4" s="96"/>
      <c r="AP4" s="96"/>
      <c r="AQ4" s="96"/>
      <c r="AR4" s="96"/>
      <c r="AS4" s="96"/>
      <c r="AT4" s="96"/>
      <c r="AU4" s="96"/>
      <c r="AV4" s="96"/>
      <c r="AW4" s="97" t="str">
        <f>IF('Well Summary'!O5="","",'Well Summary'!O5)</f>
        <v/>
      </c>
      <c r="AX4" s="97"/>
      <c r="AY4" s="97"/>
      <c r="AZ4" s="97"/>
      <c r="BA4" s="97"/>
      <c r="BB4" s="97"/>
      <c r="BC4" s="97"/>
      <c r="BD4" s="97"/>
      <c r="BE4" s="97"/>
      <c r="BF4" s="97"/>
      <c r="BG4" s="97"/>
      <c r="BH4" s="97"/>
    </row>
    <row r="5" spans="1:60" ht="21" customHeight="1">
      <c r="A5" s="6" t="s">
        <v>12</v>
      </c>
      <c r="B5" s="6"/>
      <c r="C5" s="6"/>
      <c r="D5" s="6"/>
      <c r="E5" s="6"/>
      <c r="F5" s="99" t="str">
        <f>IF('Well Summary'!H6="","",'Well Summary'!H6)</f>
        <v/>
      </c>
      <c r="G5" s="99"/>
      <c r="H5" s="99"/>
      <c r="I5" s="99"/>
      <c r="J5" s="99"/>
      <c r="K5" s="99"/>
      <c r="L5" s="99"/>
      <c r="M5" s="99"/>
      <c r="N5" s="99"/>
      <c r="O5" s="99"/>
      <c r="P5" s="99"/>
      <c r="Q5" s="99"/>
      <c r="R5" s="99"/>
      <c r="S5" s="99"/>
      <c r="T5" s="99"/>
      <c r="U5" s="99"/>
      <c r="V5" s="99"/>
      <c r="W5" s="99"/>
      <c r="X5" s="99"/>
      <c r="Y5" s="6"/>
      <c r="Z5" s="6"/>
      <c r="AA5" s="6"/>
      <c r="AB5" s="6"/>
      <c r="AC5" s="6"/>
      <c r="AD5" s="31" t="s">
        <v>13</v>
      </c>
      <c r="AE5" s="99" t="str">
        <f>IF('Well Summary'!BA6="","",'Well Summary'!BA6)</f>
        <v/>
      </c>
      <c r="AF5" s="99"/>
      <c r="AG5" s="99"/>
      <c r="AH5" s="99"/>
      <c r="AI5" s="99"/>
      <c r="AJ5" s="99"/>
      <c r="AK5" s="99"/>
      <c r="AL5" s="99"/>
      <c r="AM5" s="99"/>
      <c r="AN5" s="99"/>
      <c r="AO5" s="99"/>
      <c r="AP5" s="99"/>
      <c r="AQ5" s="99"/>
      <c r="AR5" s="99"/>
      <c r="AS5" s="99"/>
      <c r="AT5" s="99"/>
      <c r="AU5" s="99"/>
      <c r="AV5" s="99"/>
      <c r="AW5" s="99"/>
      <c r="AX5" s="99"/>
      <c r="AY5" s="68"/>
      <c r="AZ5" s="6"/>
      <c r="BA5" s="6"/>
      <c r="BB5" s="6"/>
      <c r="BC5" s="31" t="s">
        <v>405</v>
      </c>
      <c r="BD5" s="99" t="str">
        <f>IF('Well Summary'!CJ6="","",'Well Summary'!CJ6)</f>
        <v/>
      </c>
      <c r="BE5" s="99"/>
      <c r="BF5" s="99"/>
      <c r="BG5" s="99"/>
      <c r="BH5" s="99"/>
    </row>
    <row r="6" spans="1:60" ht="21" customHeight="1">
      <c r="A6" s="6" t="s">
        <v>1</v>
      </c>
      <c r="B6" s="6"/>
      <c r="C6" s="6"/>
      <c r="D6" s="99" t="str">
        <f>IF('Well Summary'!E7="","",'Well Summary'!E7)</f>
        <v/>
      </c>
      <c r="E6" s="99"/>
      <c r="F6" s="99"/>
      <c r="G6" s="99"/>
      <c r="H6" s="99"/>
      <c r="I6" s="99"/>
      <c r="J6" s="99"/>
      <c r="K6" s="99"/>
      <c r="L6" s="99"/>
      <c r="M6" s="99"/>
      <c r="N6" s="99"/>
      <c r="O6" s="99"/>
      <c r="P6" s="99"/>
      <c r="Q6" s="99"/>
      <c r="R6" s="99"/>
      <c r="S6" s="99"/>
      <c r="T6" s="99"/>
      <c r="U6" s="99"/>
      <c r="V6" s="99"/>
      <c r="W6" s="99"/>
      <c r="X6" s="99"/>
      <c r="Y6" s="99"/>
      <c r="Z6" s="99"/>
      <c r="AA6" s="99"/>
      <c r="AB6" s="99"/>
      <c r="AC6" s="99"/>
      <c r="AD6" s="99"/>
      <c r="AE6" s="99"/>
      <c r="AF6" s="100" t="s">
        <v>0</v>
      </c>
      <c r="AG6" s="100"/>
      <c r="AH6" s="100"/>
      <c r="AI6" s="100"/>
      <c r="AJ6" s="101" t="str">
        <f>IF('Well Summary'!BC7="","",'Well Summary'!BC7)</f>
        <v/>
      </c>
      <c r="AK6" s="101"/>
      <c r="AL6" s="101"/>
      <c r="AM6" s="101"/>
      <c r="AN6" s="101"/>
      <c r="AO6" s="101"/>
      <c r="AP6" s="101"/>
      <c r="AQ6" s="100" t="s">
        <v>81</v>
      </c>
      <c r="AR6" s="100"/>
      <c r="AS6" s="100"/>
      <c r="AT6" s="102" t="str">
        <f>IF('Well Summary'!BR7="","",'Well Summary'!BR7)</f>
        <v/>
      </c>
      <c r="AU6" s="102"/>
      <c r="AV6" s="102"/>
      <c r="AW6" s="100" t="s">
        <v>82</v>
      </c>
      <c r="AX6" s="100"/>
      <c r="AY6" s="96"/>
      <c r="AZ6" s="103" t="str">
        <f>IF('Well Summary'!CC7="","",'Well Summary'!CC7)</f>
        <v/>
      </c>
      <c r="BA6" s="103"/>
      <c r="BB6" s="103"/>
      <c r="BC6" s="96" t="s">
        <v>83</v>
      </c>
      <c r="BD6" s="96"/>
      <c r="BE6" s="96"/>
      <c r="BF6" s="102" t="str">
        <f>IF('Well Summary'!CL7="","",'Well Summary'!CL7)</f>
        <v/>
      </c>
      <c r="BG6" s="102"/>
      <c r="BH6" s="102"/>
    </row>
    <row r="7" spans="1:60" ht="21" customHeight="1">
      <c r="A7" s="60" t="s">
        <v>94</v>
      </c>
      <c r="B7" s="36"/>
      <c r="C7" s="35"/>
      <c r="D7" s="35"/>
      <c r="E7" s="35"/>
      <c r="F7" s="104"/>
      <c r="G7" s="104"/>
      <c r="H7" s="104"/>
      <c r="I7" s="104"/>
      <c r="J7" s="104"/>
      <c r="K7" s="104"/>
      <c r="L7" s="104"/>
      <c r="M7" s="104"/>
      <c r="N7" s="104"/>
      <c r="O7" s="104"/>
      <c r="P7" s="104"/>
      <c r="Q7" s="104"/>
      <c r="R7" s="35"/>
      <c r="S7" s="36"/>
      <c r="T7" s="35"/>
      <c r="U7" s="35"/>
      <c r="V7" s="35"/>
      <c r="W7" s="35"/>
      <c r="X7" s="35"/>
      <c r="Y7" s="35"/>
      <c r="Z7" s="35"/>
      <c r="AA7" s="35"/>
      <c r="AB7" s="35"/>
      <c r="AC7" s="35"/>
      <c r="AD7" s="35"/>
      <c r="AE7" s="35"/>
      <c r="AF7" s="35"/>
      <c r="AG7" s="35"/>
      <c r="AH7" s="35"/>
      <c r="AI7" s="35"/>
      <c r="AJ7" s="35"/>
      <c r="AK7" s="35"/>
      <c r="AL7" s="35"/>
      <c r="AM7" s="36"/>
      <c r="AN7" s="35"/>
      <c r="AO7" s="53" t="s">
        <v>404</v>
      </c>
      <c r="AP7" s="105" t="str">
        <f>IF('Well Summary'!H8="","",'Well Summary'!H8)</f>
        <v/>
      </c>
      <c r="AQ7" s="105"/>
      <c r="AR7" s="105"/>
      <c r="AS7" s="105"/>
      <c r="AT7" s="105"/>
      <c r="AU7" s="105"/>
      <c r="AV7" s="105"/>
      <c r="AW7" s="105"/>
      <c r="AX7" s="105"/>
      <c r="AY7" s="105"/>
      <c r="AZ7" s="105"/>
      <c r="BA7" s="105"/>
      <c r="BB7" s="105"/>
      <c r="BC7" s="105"/>
      <c r="BD7" s="105"/>
      <c r="BE7" s="105"/>
      <c r="BF7" s="105"/>
      <c r="BG7" s="105"/>
      <c r="BH7" s="105"/>
    </row>
    <row r="8" spans="1:60" ht="21" customHeight="1">
      <c r="A8" s="60" t="s">
        <v>400</v>
      </c>
      <c r="B8" s="6"/>
      <c r="C8" s="6"/>
      <c r="D8" s="55"/>
      <c r="E8" s="55"/>
      <c r="F8" s="66"/>
      <c r="G8" s="66"/>
      <c r="H8" s="66"/>
      <c r="I8" s="66"/>
      <c r="J8" s="55"/>
      <c r="K8" s="55"/>
      <c r="L8" s="55"/>
      <c r="M8" s="55"/>
      <c r="N8" s="55"/>
      <c r="O8" s="55"/>
      <c r="P8" s="55"/>
      <c r="Q8" s="55"/>
      <c r="R8" s="55"/>
      <c r="S8" s="55"/>
      <c r="T8" s="106" t="e">
        <f>VLOOKUP(D6,'Office Use'!L3:M282,2,FALSE)</f>
        <v>#N/A</v>
      </c>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6"/>
      <c r="AT8" s="106"/>
      <c r="AU8" s="106"/>
      <c r="AV8" s="106"/>
      <c r="AW8" s="106"/>
      <c r="AX8" s="106"/>
      <c r="AY8" s="106"/>
      <c r="AZ8" s="106"/>
      <c r="BA8" s="106"/>
      <c r="BB8" s="106"/>
      <c r="BC8" s="106"/>
      <c r="BD8" s="106"/>
      <c r="BE8" s="106"/>
      <c r="BF8" s="106"/>
      <c r="BG8" s="106"/>
      <c r="BH8" s="106"/>
    </row>
    <row r="9" spans="1:60" ht="11.25" customHeight="1">
      <c r="A9" s="35"/>
      <c r="B9" s="91"/>
      <c r="C9" s="35"/>
      <c r="D9" s="35"/>
      <c r="E9" s="35"/>
      <c r="F9" s="98" t="str">
        <f>IF(F7="Drilling",5,IF(F7="Completion",9,IF(F7="Operations Suspended",7,IF(F7="Drillout",8,IF(F7="Flowback",8,IF(F7="Well TD",31,IF(F7="Frac Prep",9,IF(F7="Frac",9,IF(F7="Plug &amp; Abandonment",30,IF(F7="Workover",33,IF(F7="Other",33,"")))))))))))</f>
        <v/>
      </c>
      <c r="G9" s="98"/>
      <c r="H9" s="92" t="s">
        <v>475</v>
      </c>
      <c r="I9" s="91"/>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row>
    <row r="10" spans="1:60" ht="17.25" customHeight="1">
      <c r="A10" s="35"/>
      <c r="B10" s="35"/>
      <c r="C10" s="35"/>
      <c r="D10" s="35"/>
      <c r="E10" s="35"/>
      <c r="F10" s="35"/>
      <c r="G10" s="35"/>
      <c r="H10" s="35"/>
      <c r="I10" s="35"/>
      <c r="J10" s="35"/>
      <c r="K10" s="35"/>
      <c r="L10" s="35"/>
      <c r="M10" s="35"/>
      <c r="N10"/>
      <c r="O10" s="35"/>
      <c r="P10" s="35"/>
      <c r="Q10" s="61" t="s">
        <v>2</v>
      </c>
      <c r="R10" s="107"/>
      <c r="S10" s="107"/>
      <c r="T10" s="107"/>
      <c r="U10" s="107"/>
      <c r="V10" s="107"/>
      <c r="W10" s="107"/>
      <c r="X10" s="107"/>
      <c r="Y10" s="107"/>
      <c r="Z10" s="107"/>
      <c r="AA10" s="107"/>
      <c r="AB10" s="107"/>
      <c r="AC10" s="107"/>
      <c r="AD10" s="35"/>
      <c r="AE10" s="35"/>
      <c r="AF10" s="35"/>
      <c r="AG10" s="35"/>
      <c r="AH10" s="35"/>
      <c r="AI10" s="35"/>
      <c r="AJ10" s="35"/>
      <c r="AK10" s="35"/>
      <c r="AL10" s="35"/>
      <c r="AM10" s="35"/>
      <c r="AN10" s="35"/>
      <c r="AO10" s="35"/>
      <c r="AP10" s="35"/>
      <c r="AQ10" s="35"/>
      <c r="AR10" s="35"/>
      <c r="AS10" s="35"/>
      <c r="AT10" s="35"/>
      <c r="AU10" s="35"/>
      <c r="AV10" s="61" t="s">
        <v>4</v>
      </c>
      <c r="AW10" s="107"/>
      <c r="AX10" s="107"/>
      <c r="AY10" s="107"/>
      <c r="AZ10" s="107"/>
      <c r="BA10" s="107"/>
      <c r="BB10" s="107"/>
      <c r="BC10" s="107"/>
      <c r="BD10" s="107"/>
      <c r="BE10" s="107"/>
      <c r="BF10" s="107"/>
      <c r="BG10" s="107"/>
      <c r="BH10" s="107"/>
    </row>
    <row r="11" spans="1:60" ht="17.25" customHeight="1">
      <c r="A11" s="35"/>
      <c r="B11" s="35"/>
      <c r="C11" s="35"/>
      <c r="D11" s="35"/>
      <c r="E11" s="35"/>
      <c r="F11" s="35"/>
      <c r="G11" s="35"/>
      <c r="H11" s="35"/>
      <c r="I11" s="35"/>
      <c r="J11" s="35"/>
      <c r="K11" s="35"/>
      <c r="L11" s="35"/>
      <c r="M11" s="35"/>
      <c r="N11" s="35"/>
      <c r="O11" s="35"/>
      <c r="P11" s="35"/>
      <c r="Q11" s="62" t="s">
        <v>413</v>
      </c>
      <c r="R11" s="108" t="str">
        <f>IF(R10="","",R10+14)</f>
        <v/>
      </c>
      <c r="S11" s="108"/>
      <c r="T11" s="108"/>
      <c r="U11" s="108"/>
      <c r="V11" s="108"/>
      <c r="W11" s="108"/>
      <c r="X11" s="108"/>
      <c r="Y11" s="108"/>
      <c r="Z11" s="108"/>
      <c r="AA11" s="108"/>
      <c r="AB11" s="108"/>
      <c r="AC11" s="108"/>
      <c r="AD11" s="35"/>
      <c r="AE11" s="35"/>
      <c r="AF11" s="35"/>
      <c r="AG11" s="35"/>
      <c r="AH11" s="35"/>
      <c r="AI11" s="35"/>
      <c r="AJ11" s="35"/>
      <c r="AK11" s="35"/>
      <c r="AL11" s="35"/>
      <c r="AM11" s="35"/>
      <c r="AN11" s="35"/>
      <c r="AO11" s="35"/>
      <c r="AP11" s="35"/>
      <c r="AQ11" s="35"/>
      <c r="AR11" s="35"/>
      <c r="AS11" s="35"/>
      <c r="AT11" s="35"/>
      <c r="AU11" s="35"/>
      <c r="AV11" s="62" t="s">
        <v>412</v>
      </c>
      <c r="AW11" s="109" t="str">
        <f>IF(AW10="","",AW10+7)</f>
        <v/>
      </c>
      <c r="AX11" s="109"/>
      <c r="AY11" s="109"/>
      <c r="AZ11" s="109"/>
      <c r="BA11" s="109"/>
      <c r="BB11" s="109"/>
      <c r="BC11" s="109"/>
      <c r="BD11" s="109"/>
      <c r="BE11" s="109"/>
      <c r="BF11" s="109"/>
      <c r="BG11" s="109"/>
      <c r="BH11" s="109"/>
    </row>
    <row r="12" spans="1:60" ht="2.25" customHeight="1">
      <c r="A12" s="35"/>
      <c r="B12" s="35"/>
      <c r="C12" s="35"/>
      <c r="D12" s="35"/>
      <c r="E12" s="35"/>
      <c r="F12" s="35"/>
      <c r="G12" s="35"/>
      <c r="H12" s="35"/>
      <c r="I12" s="35"/>
      <c r="J12" s="35"/>
      <c r="K12" s="35"/>
      <c r="L12" s="35"/>
      <c r="M12" s="35"/>
      <c r="N12" s="35"/>
      <c r="O12" s="35"/>
      <c r="P12" s="35"/>
      <c r="Q12" s="62"/>
      <c r="R12" s="70"/>
      <c r="S12" s="70"/>
      <c r="T12" s="70"/>
      <c r="U12" s="70"/>
      <c r="V12" s="70"/>
      <c r="W12" s="70"/>
      <c r="X12" s="70"/>
      <c r="Y12" s="70"/>
      <c r="Z12" s="70"/>
      <c r="AA12" s="70"/>
      <c r="AB12" s="70"/>
      <c r="AC12" s="70"/>
      <c r="AD12" s="35"/>
      <c r="AE12" s="35"/>
      <c r="AF12" s="35"/>
      <c r="AG12" s="35"/>
      <c r="AH12" s="35"/>
      <c r="AI12" s="35"/>
      <c r="AJ12" s="35"/>
      <c r="AK12" s="35"/>
      <c r="AL12" s="35"/>
      <c r="AM12" s="35"/>
      <c r="AN12" s="35"/>
      <c r="AO12" s="35"/>
      <c r="AP12" s="35"/>
      <c r="AQ12" s="35"/>
      <c r="AR12" s="35"/>
      <c r="AS12" s="35"/>
      <c r="AT12" s="35"/>
      <c r="AU12" s="35"/>
      <c r="AV12" s="62"/>
      <c r="AW12" s="71"/>
      <c r="AX12" s="71"/>
      <c r="AY12" s="71"/>
      <c r="AZ12" s="71"/>
      <c r="BA12" s="71"/>
      <c r="BB12" s="71"/>
      <c r="BC12" s="71"/>
      <c r="BD12" s="71"/>
      <c r="BE12" s="71"/>
      <c r="BF12" s="71"/>
      <c r="BG12" s="71"/>
      <c r="BH12" s="71"/>
    </row>
    <row r="13" spans="1:60" ht="9.75" customHeight="1">
      <c r="A13" s="110" t="str">
        <f>IF(F7="Frac Prep","Estimated or Start Frac Date:",IF(F7="Frac","Estimated or Start Frac Date:","Current MD (ft):"))</f>
        <v>Current MD (ft):</v>
      </c>
      <c r="B13" s="110"/>
      <c r="C13" s="110"/>
      <c r="D13" s="110"/>
      <c r="E13" s="110"/>
      <c r="F13" s="110"/>
      <c r="G13" s="110"/>
      <c r="H13" s="110"/>
      <c r="I13" s="111"/>
      <c r="J13" s="111"/>
      <c r="K13" s="111"/>
      <c r="L13" s="111"/>
      <c r="M13" s="111"/>
      <c r="N13" s="111"/>
      <c r="O13" s="111"/>
      <c r="P13" s="110" t="str">
        <f>IF(F7="Frac Prep","Estimated or Final Frac Date:",IF(F7="Frac","Estimated or Final Frac Date:","Current TVD (ft):"))</f>
        <v>Current TVD (ft):</v>
      </c>
      <c r="Q13" s="110"/>
      <c r="R13" s="110"/>
      <c r="S13" s="110"/>
      <c r="T13" s="110"/>
      <c r="U13" s="110"/>
      <c r="V13" s="110"/>
      <c r="W13" s="110"/>
      <c r="X13" s="110"/>
      <c r="Y13" s="111"/>
      <c r="Z13" s="111"/>
      <c r="AA13" s="111"/>
      <c r="AB13" s="111"/>
      <c r="AC13" s="111"/>
      <c r="AD13" s="111"/>
      <c r="AE13" s="111"/>
      <c r="AF13" s="110" t="str">
        <f>IF(F7="Drilling","Hole Size (in):",IF(F7="Frac","Est. Total Frac Stages:",""))</f>
        <v/>
      </c>
      <c r="AG13" s="110"/>
      <c r="AH13" s="110"/>
      <c r="AI13" s="110"/>
      <c r="AJ13" s="110"/>
      <c r="AK13" s="110"/>
      <c r="AL13" s="110"/>
      <c r="AM13" s="113"/>
      <c r="AN13" s="113"/>
      <c r="AO13" s="113"/>
      <c r="AP13" s="113"/>
      <c r="AQ13" s="113"/>
      <c r="AR13" s="113"/>
      <c r="AS13" s="35"/>
      <c r="AT13" s="35"/>
      <c r="AU13" s="35"/>
      <c r="AV13" s="37"/>
      <c r="AW13" s="35"/>
      <c r="AX13" s="35"/>
      <c r="AY13" s="35"/>
      <c r="AZ13" s="35"/>
      <c r="BA13" s="35"/>
      <c r="BB13" s="35"/>
      <c r="BC13" s="115"/>
      <c r="BD13" s="115"/>
      <c r="BE13" s="115"/>
      <c r="BF13" s="115"/>
      <c r="BG13" s="115"/>
      <c r="BH13" s="115"/>
    </row>
    <row r="14" spans="1:60" ht="15" customHeight="1">
      <c r="A14" s="110"/>
      <c r="B14" s="110"/>
      <c r="C14" s="110"/>
      <c r="D14" s="110"/>
      <c r="E14" s="110"/>
      <c r="F14" s="110"/>
      <c r="G14" s="110"/>
      <c r="H14" s="110"/>
      <c r="I14" s="112"/>
      <c r="J14" s="112"/>
      <c r="K14" s="112"/>
      <c r="L14" s="112"/>
      <c r="M14" s="112"/>
      <c r="N14" s="112"/>
      <c r="O14" s="112"/>
      <c r="P14" s="110"/>
      <c r="Q14" s="110"/>
      <c r="R14" s="110"/>
      <c r="S14" s="110"/>
      <c r="T14" s="110"/>
      <c r="U14" s="110"/>
      <c r="V14" s="110"/>
      <c r="W14" s="110"/>
      <c r="X14" s="110"/>
      <c r="Y14" s="112"/>
      <c r="Z14" s="112"/>
      <c r="AA14" s="112"/>
      <c r="AB14" s="112"/>
      <c r="AC14" s="112"/>
      <c r="AD14" s="112"/>
      <c r="AE14" s="112"/>
      <c r="AF14" s="110"/>
      <c r="AG14" s="110"/>
      <c r="AH14" s="110"/>
      <c r="AI14" s="110"/>
      <c r="AJ14" s="110"/>
      <c r="AK14" s="110"/>
      <c r="AL14" s="110"/>
      <c r="AM14" s="114"/>
      <c r="AN14" s="114"/>
      <c r="AO14" s="114"/>
      <c r="AP14" s="114"/>
      <c r="AQ14" s="114"/>
      <c r="AR14" s="114"/>
      <c r="AS14" s="35"/>
      <c r="AT14" s="35"/>
      <c r="AU14" s="35"/>
      <c r="AV14" s="35"/>
      <c r="AW14" s="35"/>
      <c r="AX14" s="35"/>
      <c r="AY14" s="35"/>
      <c r="AZ14" s="35"/>
      <c r="BA14" s="35"/>
      <c r="BB14" s="62" t="str">
        <f>IF(F7="Drilling","Kick-Off Point (ft):","")</f>
        <v/>
      </c>
      <c r="BC14" s="116"/>
      <c r="BD14" s="116"/>
      <c r="BE14" s="116"/>
      <c r="BF14" s="116"/>
      <c r="BG14" s="116"/>
      <c r="BH14" s="116"/>
    </row>
    <row r="15" spans="1:60" ht="12" customHeight="1">
      <c r="A15" s="59"/>
      <c r="B15" s="59"/>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row>
    <row r="16" spans="1:60" ht="12" customHeight="1">
      <c r="A16" s="59"/>
      <c r="B16" s="59"/>
      <c r="C16" s="59"/>
      <c r="D16" s="59"/>
      <c r="E16" s="59"/>
      <c r="F16" s="59"/>
      <c r="G16" s="59"/>
      <c r="H16" s="59"/>
      <c r="I16" s="59"/>
      <c r="J16" s="59"/>
      <c r="K16" s="59"/>
      <c r="L16" s="59"/>
      <c r="M16" s="59"/>
      <c r="N16" s="59"/>
      <c r="O16" s="59"/>
      <c r="P16" s="59"/>
      <c r="Q16" s="59"/>
      <c r="R16" s="59"/>
      <c r="S16" s="69" t="s">
        <v>414</v>
      </c>
      <c r="T16" s="117" t="str">
        <f>IF('Well Summary'!AV21="","",'Well Summary'!AV21)</f>
        <v/>
      </c>
      <c r="U16" s="118"/>
      <c r="V16" s="118"/>
      <c r="W16" s="118"/>
      <c r="X16" s="118"/>
      <c r="Y16" s="59"/>
      <c r="Z16" s="59"/>
      <c r="AA16" s="59"/>
      <c r="AB16" s="59"/>
      <c r="AC16" s="59"/>
      <c r="AD16" s="59"/>
      <c r="AE16" s="59"/>
      <c r="AF16" s="59"/>
      <c r="AG16" s="59"/>
      <c r="AH16" s="59"/>
      <c r="AI16" s="59"/>
      <c r="AJ16" s="59"/>
      <c r="AK16" s="59"/>
      <c r="AL16" s="59"/>
      <c r="AM16" s="59"/>
      <c r="AN16" s="59"/>
      <c r="AO16" s="59"/>
      <c r="AP16" s="69" t="s">
        <v>415</v>
      </c>
      <c r="AQ16" s="119" t="str">
        <f>IF('Well Summary'!AV24="","",'Well Summary'!AV24)</f>
        <v/>
      </c>
      <c r="AR16" s="120"/>
      <c r="AS16" s="120"/>
      <c r="AT16" s="120"/>
      <c r="AU16" s="120"/>
      <c r="AV16" s="59"/>
      <c r="AW16" s="59"/>
      <c r="AX16" s="59"/>
      <c r="AY16" s="59"/>
      <c r="AZ16" s="59"/>
      <c r="BA16" s="59"/>
      <c r="BB16" s="59"/>
      <c r="BC16" s="59"/>
      <c r="BD16" s="59"/>
      <c r="BE16" s="59"/>
      <c r="BF16" s="59"/>
      <c r="BG16" s="59"/>
      <c r="BH16" s="59"/>
    </row>
    <row r="17" spans="1:60" ht="12" customHeight="1">
      <c r="A17" s="59"/>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row>
    <row r="18" spans="1:60" ht="14.25" customHeight="1">
      <c r="A18" s="121" t="s">
        <v>98</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row>
    <row r="19" spans="1:60" ht="6" customHeight="1">
      <c r="A19" s="122"/>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row>
    <row r="20" spans="1:60" ht="12" customHeight="1">
      <c r="A20" s="123" t="s">
        <v>446</v>
      </c>
      <c r="B20" s="124"/>
      <c r="C20" s="127" t="str">
        <f>IF(K4="","",C22-1)</f>
        <v/>
      </c>
      <c r="D20" s="127"/>
      <c r="E20" s="127"/>
      <c r="F20" s="127"/>
      <c r="G20" s="127"/>
      <c r="H20" s="127"/>
      <c r="I20" s="127"/>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8"/>
      <c r="BA20" s="128"/>
      <c r="BB20" s="128"/>
      <c r="BC20" s="128"/>
      <c r="BD20" s="128"/>
      <c r="BE20" s="128"/>
      <c r="BF20" s="128"/>
      <c r="BG20" s="128"/>
      <c r="BH20" s="129"/>
    </row>
    <row r="21" spans="1:60" ht="12" customHeight="1">
      <c r="A21" s="125"/>
      <c r="B21" s="126"/>
      <c r="C21" s="134" t="s">
        <v>91</v>
      </c>
      <c r="D21" s="134"/>
      <c r="E21" s="134"/>
      <c r="F21" s="134"/>
      <c r="G21" s="134"/>
      <c r="H21" s="134"/>
      <c r="I21" s="134"/>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1"/>
    </row>
    <row r="22" spans="1:60" ht="12" customHeight="1">
      <c r="A22" s="135" t="s">
        <v>447</v>
      </c>
      <c r="B22" s="136"/>
      <c r="C22" s="139" t="str">
        <f>IF(K4="","",C24)</f>
        <v/>
      </c>
      <c r="D22" s="139"/>
      <c r="E22" s="139"/>
      <c r="F22" s="139"/>
      <c r="G22" s="139"/>
      <c r="H22" s="139"/>
      <c r="I22" s="139"/>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1"/>
    </row>
    <row r="23" spans="1:60" ht="12" customHeight="1">
      <c r="A23" s="137"/>
      <c r="B23" s="138"/>
      <c r="C23" s="140" t="s">
        <v>85</v>
      </c>
      <c r="D23" s="140"/>
      <c r="E23" s="140"/>
      <c r="F23" s="140"/>
      <c r="G23" s="140"/>
      <c r="H23" s="140"/>
      <c r="I23" s="140"/>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3"/>
    </row>
    <row r="24" spans="1:60" ht="12" customHeight="1">
      <c r="A24" s="123" t="s">
        <v>446</v>
      </c>
      <c r="B24" s="124"/>
      <c r="C24" s="127" t="str">
        <f>IF(K4="","",C26-1)</f>
        <v/>
      </c>
      <c r="D24" s="127"/>
      <c r="E24" s="127"/>
      <c r="F24" s="127"/>
      <c r="G24" s="127"/>
      <c r="H24" s="127"/>
      <c r="I24" s="127"/>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9"/>
    </row>
    <row r="25" spans="1:60" ht="12" customHeight="1">
      <c r="A25" s="125"/>
      <c r="B25" s="126"/>
      <c r="C25" s="134" t="s">
        <v>85</v>
      </c>
      <c r="D25" s="134"/>
      <c r="E25" s="134"/>
      <c r="F25" s="134"/>
      <c r="G25" s="134"/>
      <c r="H25" s="134"/>
      <c r="I25" s="134"/>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1"/>
    </row>
    <row r="26" spans="1:60" ht="12" customHeight="1">
      <c r="A26" s="135" t="s">
        <v>447</v>
      </c>
      <c r="B26" s="136"/>
      <c r="C26" s="139" t="str">
        <f>IF(K4="","",C28)</f>
        <v/>
      </c>
      <c r="D26" s="139"/>
      <c r="E26" s="139"/>
      <c r="F26" s="139"/>
      <c r="G26" s="139"/>
      <c r="H26" s="139"/>
      <c r="I26" s="139"/>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1"/>
    </row>
    <row r="27" spans="1:60" ht="12" customHeight="1">
      <c r="A27" s="137"/>
      <c r="B27" s="138"/>
      <c r="C27" s="140" t="s">
        <v>86</v>
      </c>
      <c r="D27" s="140"/>
      <c r="E27" s="140"/>
      <c r="F27" s="140"/>
      <c r="G27" s="140"/>
      <c r="H27" s="140"/>
      <c r="I27" s="140"/>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3"/>
    </row>
    <row r="28" spans="1:60" ht="12" customHeight="1">
      <c r="A28" s="123" t="s">
        <v>446</v>
      </c>
      <c r="B28" s="124"/>
      <c r="C28" s="127" t="str">
        <f>IF(K4="","",C30-1)</f>
        <v/>
      </c>
      <c r="D28" s="127"/>
      <c r="E28" s="127"/>
      <c r="F28" s="127"/>
      <c r="G28" s="127"/>
      <c r="H28" s="127"/>
      <c r="I28" s="127"/>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9"/>
    </row>
    <row r="29" spans="1:60" ht="12" customHeight="1">
      <c r="A29" s="125"/>
      <c r="B29" s="126"/>
      <c r="C29" s="134" t="s">
        <v>86</v>
      </c>
      <c r="D29" s="134"/>
      <c r="E29" s="134"/>
      <c r="F29" s="134"/>
      <c r="G29" s="134"/>
      <c r="H29" s="134"/>
      <c r="I29" s="134"/>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1"/>
    </row>
    <row r="30" spans="1:60" ht="12" customHeight="1">
      <c r="A30" s="135" t="s">
        <v>447</v>
      </c>
      <c r="B30" s="136"/>
      <c r="C30" s="139" t="str">
        <f>IF(K4="","",C32)</f>
        <v/>
      </c>
      <c r="D30" s="139"/>
      <c r="E30" s="139"/>
      <c r="F30" s="139"/>
      <c r="G30" s="139"/>
      <c r="H30" s="139"/>
      <c r="I30" s="139"/>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1"/>
    </row>
    <row r="31" spans="1:60" ht="12" customHeight="1">
      <c r="A31" s="137"/>
      <c r="B31" s="138"/>
      <c r="C31" s="140" t="s">
        <v>87</v>
      </c>
      <c r="D31" s="140"/>
      <c r="E31" s="140"/>
      <c r="F31" s="140"/>
      <c r="G31" s="140"/>
      <c r="H31" s="140"/>
      <c r="I31" s="140"/>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c r="BB31" s="132"/>
      <c r="BC31" s="132"/>
      <c r="BD31" s="132"/>
      <c r="BE31" s="132"/>
      <c r="BF31" s="132"/>
      <c r="BG31" s="132"/>
      <c r="BH31" s="133"/>
    </row>
    <row r="32" spans="1:60" ht="12" customHeight="1">
      <c r="A32" s="123" t="s">
        <v>446</v>
      </c>
      <c r="B32" s="124"/>
      <c r="C32" s="141" t="str">
        <f>IF(K4="","",C34-1)</f>
        <v/>
      </c>
      <c r="D32" s="141"/>
      <c r="E32" s="141"/>
      <c r="F32" s="141"/>
      <c r="G32" s="141"/>
      <c r="H32" s="141"/>
      <c r="I32" s="141"/>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9"/>
    </row>
    <row r="33" spans="1:60" ht="12" customHeight="1">
      <c r="A33" s="125"/>
      <c r="B33" s="126"/>
      <c r="C33" s="142" t="s">
        <v>87</v>
      </c>
      <c r="D33" s="142"/>
      <c r="E33" s="142"/>
      <c r="F33" s="142"/>
      <c r="G33" s="142"/>
      <c r="H33" s="142"/>
      <c r="I33" s="142"/>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1"/>
    </row>
    <row r="34" spans="1:60" ht="12" customHeight="1">
      <c r="A34" s="135" t="s">
        <v>447</v>
      </c>
      <c r="B34" s="136"/>
      <c r="C34" s="143" t="str">
        <f>IF(K4="","",C36)</f>
        <v/>
      </c>
      <c r="D34" s="143"/>
      <c r="E34" s="143"/>
      <c r="F34" s="143"/>
      <c r="G34" s="143"/>
      <c r="H34" s="143"/>
      <c r="I34" s="143"/>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1"/>
    </row>
    <row r="35" spans="1:60" ht="12" customHeight="1">
      <c r="A35" s="137"/>
      <c r="B35" s="138"/>
      <c r="C35" s="144" t="s">
        <v>88</v>
      </c>
      <c r="D35" s="144"/>
      <c r="E35" s="144"/>
      <c r="F35" s="144"/>
      <c r="G35" s="144"/>
      <c r="H35" s="144"/>
      <c r="I35" s="144"/>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c r="BB35" s="132"/>
      <c r="BC35" s="132"/>
      <c r="BD35" s="132"/>
      <c r="BE35" s="132"/>
      <c r="BF35" s="132"/>
      <c r="BG35" s="132"/>
      <c r="BH35" s="133"/>
    </row>
    <row r="36" spans="1:60" ht="12" customHeight="1">
      <c r="A36" s="123" t="s">
        <v>446</v>
      </c>
      <c r="B36" s="124"/>
      <c r="C36" s="141" t="str">
        <f>IF(K4="","",C38-1)</f>
        <v/>
      </c>
      <c r="D36" s="141"/>
      <c r="E36" s="141"/>
      <c r="F36" s="141"/>
      <c r="G36" s="141"/>
      <c r="H36" s="141"/>
      <c r="I36" s="141"/>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9"/>
    </row>
    <row r="37" spans="1:60" ht="12" customHeight="1">
      <c r="A37" s="125"/>
      <c r="B37" s="126"/>
      <c r="C37" s="142" t="s">
        <v>88</v>
      </c>
      <c r="D37" s="142"/>
      <c r="E37" s="142"/>
      <c r="F37" s="142"/>
      <c r="G37" s="142"/>
      <c r="H37" s="142"/>
      <c r="I37" s="142"/>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1"/>
    </row>
    <row r="38" spans="1:60" ht="12" customHeight="1">
      <c r="A38" s="135" t="s">
        <v>447</v>
      </c>
      <c r="B38" s="136"/>
      <c r="C38" s="143" t="str">
        <f>IF(K4="","",C40)</f>
        <v/>
      </c>
      <c r="D38" s="143"/>
      <c r="E38" s="143"/>
      <c r="F38" s="143"/>
      <c r="G38" s="143"/>
      <c r="H38" s="143"/>
      <c r="I38" s="143"/>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1"/>
    </row>
    <row r="39" spans="1:60" ht="12" customHeight="1">
      <c r="A39" s="137"/>
      <c r="B39" s="138"/>
      <c r="C39" s="144" t="s">
        <v>89</v>
      </c>
      <c r="D39" s="144"/>
      <c r="E39" s="144"/>
      <c r="F39" s="144"/>
      <c r="G39" s="144"/>
      <c r="H39" s="144"/>
      <c r="I39" s="144"/>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3"/>
    </row>
    <row r="40" spans="1:60" ht="12" customHeight="1">
      <c r="A40" s="123" t="s">
        <v>446</v>
      </c>
      <c r="B40" s="124"/>
      <c r="C40" s="141" t="str">
        <f>IF(K4="","",C42-1)</f>
        <v/>
      </c>
      <c r="D40" s="141"/>
      <c r="E40" s="141"/>
      <c r="F40" s="141"/>
      <c r="G40" s="141"/>
      <c r="H40" s="141"/>
      <c r="I40" s="141"/>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9"/>
    </row>
    <row r="41" spans="1:60" ht="12" customHeight="1">
      <c r="A41" s="125"/>
      <c r="B41" s="126"/>
      <c r="C41" s="142" t="s">
        <v>89</v>
      </c>
      <c r="D41" s="142"/>
      <c r="E41" s="142"/>
      <c r="F41" s="142"/>
      <c r="G41" s="142"/>
      <c r="H41" s="142"/>
      <c r="I41" s="142"/>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1"/>
    </row>
    <row r="42" spans="1:60" ht="12" customHeight="1">
      <c r="A42" s="135" t="s">
        <v>447</v>
      </c>
      <c r="B42" s="136"/>
      <c r="C42" s="143" t="str">
        <f>IF(K4="","",C44)</f>
        <v/>
      </c>
      <c r="D42" s="143"/>
      <c r="E42" s="143"/>
      <c r="F42" s="143"/>
      <c r="G42" s="143"/>
      <c r="H42" s="143"/>
      <c r="I42" s="143"/>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1"/>
    </row>
    <row r="43" spans="1:60" ht="12" customHeight="1">
      <c r="A43" s="137"/>
      <c r="B43" s="138"/>
      <c r="C43" s="144" t="s">
        <v>90</v>
      </c>
      <c r="D43" s="144"/>
      <c r="E43" s="144"/>
      <c r="F43" s="144"/>
      <c r="G43" s="144"/>
      <c r="H43" s="144"/>
      <c r="I43" s="144"/>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c r="BB43" s="132"/>
      <c r="BC43" s="132"/>
      <c r="BD43" s="132"/>
      <c r="BE43" s="132"/>
      <c r="BF43" s="132"/>
      <c r="BG43" s="132"/>
      <c r="BH43" s="133"/>
    </row>
    <row r="44" spans="1:60" ht="12" customHeight="1">
      <c r="A44" s="123" t="s">
        <v>446</v>
      </c>
      <c r="B44" s="124"/>
      <c r="C44" s="141" t="str">
        <f>IF(K4="","",C46-1)</f>
        <v/>
      </c>
      <c r="D44" s="141"/>
      <c r="E44" s="141"/>
      <c r="F44" s="141"/>
      <c r="G44" s="141"/>
      <c r="H44" s="141"/>
      <c r="I44" s="141"/>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9"/>
    </row>
    <row r="45" spans="1:60" ht="12" customHeight="1">
      <c r="A45" s="125"/>
      <c r="B45" s="126"/>
      <c r="C45" s="142" t="s">
        <v>90</v>
      </c>
      <c r="D45" s="142"/>
      <c r="E45" s="142"/>
      <c r="F45" s="142"/>
      <c r="G45" s="142"/>
      <c r="H45" s="142"/>
      <c r="I45" s="142"/>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1"/>
    </row>
    <row r="46" spans="1:60" ht="12" customHeight="1">
      <c r="A46" s="135" t="s">
        <v>447</v>
      </c>
      <c r="B46" s="136"/>
      <c r="C46" s="143" t="str">
        <f>IF(K4="","",K4)</f>
        <v/>
      </c>
      <c r="D46" s="143"/>
      <c r="E46" s="143"/>
      <c r="F46" s="143"/>
      <c r="G46" s="143"/>
      <c r="H46" s="143"/>
      <c r="I46" s="143"/>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1"/>
    </row>
    <row r="47" spans="1:60" ht="12" customHeight="1">
      <c r="A47" s="137"/>
      <c r="B47" s="138"/>
      <c r="C47" s="144" t="s">
        <v>91</v>
      </c>
      <c r="D47" s="144"/>
      <c r="E47" s="144"/>
      <c r="F47" s="144"/>
      <c r="G47" s="144"/>
      <c r="H47" s="144"/>
      <c r="I47" s="144"/>
      <c r="J47" s="132"/>
      <c r="K47" s="132"/>
      <c r="L47" s="132"/>
      <c r="M47" s="132"/>
      <c r="N47" s="132"/>
      <c r="O47" s="132"/>
      <c r="P47" s="132"/>
      <c r="Q47" s="132"/>
      <c r="R47" s="132"/>
      <c r="S47" s="132"/>
      <c r="T47" s="132"/>
      <c r="U47" s="132"/>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3"/>
    </row>
    <row r="48" spans="1:60" ht="8.25" customHeight="1">
      <c r="A48" s="34" t="str">
        <f>"Scout Code"&amp;" "&amp;F9&amp;": "&amp;TEXT(C22,"m/d/yyyy")&amp;" "&amp;C23&amp;" - "&amp;J20&amp;";  "&amp;TEXT(C26,"m/d/yyyy")&amp;" "&amp;C27&amp;" - "&amp;J24&amp;";  "&amp;TEXT(C30,"m/d/yyyy")&amp;" "&amp;C31&amp;" - "&amp;J28&amp;";  "&amp;TEXT(C34,"m/d/yyyy")&amp;" "&amp;C35&amp;" - "&amp;J32&amp;";  "&amp;TEXT(C38,"m/d/yyyy")&amp;" "&amp;C39&amp;" - "&amp;J36&amp;";  "&amp;TEXT(C42,"m/d/yyyy")&amp;" "&amp;C43&amp;" - "&amp;J40&amp;";  "&amp;TEXT(C46,"m/d/yyyy")&amp;" "&amp;C47&amp;" - "&amp;J44</f>
        <v xml:space="preserve">Scout Code :  Tues. 6:00 AM - ;   Wed. 6:00 AM - ;   Thurs. 6:00 AM - ;   Fri. 6:00 AM - ;   Sat. 6:00 AM - ;   Sun. 6:00 AM - ;   Mon. 6:00 AM - </v>
      </c>
      <c r="B48" s="40" t="str">
        <f>"Scout Code"&amp;" "&amp;F9&amp;": "&amp;TEXT(C22,"m/d/yyyy")&amp;" "&amp;C23&amp;" - "&amp;J20&amp;";  "&amp;TEXT(C26,"m/d/yyyy")&amp;" "&amp;C27&amp;" - "&amp;J24&amp;";  "&amp;TEXT(C30,"m/d/yyyy")&amp;" "&amp;C31&amp;" - "&amp;J28&amp;";  "&amp;TEXT(C34,"m/d/yyyy")&amp;" "&amp;C35&amp;" - "&amp;J32&amp;";  "&amp;TEXT(C38,"m/d/yyyy")&amp;" "&amp;C39&amp;" - "&amp;J36&amp;";  "&amp;TEXT(C42,"m/d/yyyy")&amp;" "&amp;C43&amp;" - "&amp;J40&amp;";  "&amp;TEXT(C46,"m/d/yyyy")&amp;" "&amp;C47&amp;" - "&amp;J44</f>
        <v xml:space="preserve">Scout Code :  Tues. 6:00 AM - ;   Wed. 6:00 AM - ;   Thurs. 6:00 AM - ;   Fri. 6:00 AM - ;   Sat. 6:00 AM - ;   Sun. 6:00 AM - ;   Mon. 6:00 AM - </v>
      </c>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row>
    <row r="49" spans="1:60" ht="5.25" customHeight="1">
      <c r="A49" s="35"/>
      <c r="B49" s="35"/>
      <c r="C49" s="35"/>
      <c r="D49" s="35"/>
      <c r="E49" s="35"/>
      <c r="F49" s="35"/>
      <c r="G49" s="35"/>
      <c r="H49" s="42"/>
      <c r="I49" s="43"/>
      <c r="J49" s="43"/>
      <c r="K49" s="43"/>
      <c r="L49" s="43"/>
      <c r="M49" s="43"/>
      <c r="N49" s="43"/>
      <c r="O49" s="43"/>
      <c r="P49" s="35"/>
      <c r="Q49" s="35"/>
      <c r="R49" s="35"/>
      <c r="S49" s="35"/>
      <c r="T49" s="35"/>
      <c r="U49" s="35"/>
      <c r="V49" s="35"/>
      <c r="W49" s="35"/>
      <c r="X49" s="42"/>
      <c r="Y49" s="43"/>
      <c r="Z49" s="43"/>
      <c r="AA49" s="43"/>
      <c r="AB49" s="43"/>
      <c r="AC49" s="43"/>
      <c r="AD49" s="43"/>
      <c r="AE49" s="43"/>
      <c r="AF49" s="35"/>
      <c r="AG49" s="35"/>
      <c r="AH49" s="35"/>
      <c r="AI49" s="35"/>
      <c r="AJ49" s="35"/>
      <c r="AK49" s="35"/>
      <c r="AL49" s="42"/>
      <c r="AM49" s="44"/>
      <c r="AN49" s="44"/>
      <c r="AO49" s="44"/>
      <c r="AP49" s="44"/>
      <c r="AQ49" s="44"/>
      <c r="AR49" s="44"/>
      <c r="AS49" s="35"/>
      <c r="AT49" s="35"/>
      <c r="AU49" s="35"/>
      <c r="AV49" s="35"/>
      <c r="AW49" s="35"/>
      <c r="AX49" s="35"/>
      <c r="AY49" s="35"/>
      <c r="AZ49" s="35"/>
      <c r="BA49" s="35"/>
      <c r="BB49" s="42"/>
      <c r="BC49" s="43"/>
      <c r="BD49" s="43"/>
      <c r="BE49" s="43"/>
      <c r="BF49" s="43"/>
      <c r="BG49" s="43"/>
      <c r="BH49" s="43"/>
    </row>
    <row r="50" spans="1:60" ht="18" customHeight="1">
      <c r="A50" s="145" t="s">
        <v>84</v>
      </c>
      <c r="B50" s="146"/>
      <c r="C50" s="146"/>
      <c r="D50" s="146"/>
      <c r="E50" s="146"/>
      <c r="F50" s="146"/>
      <c r="G50" s="146"/>
      <c r="H50" s="146"/>
      <c r="I50" s="146"/>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c r="AY50" s="149"/>
      <c r="AZ50" s="149"/>
      <c r="BA50" s="149"/>
      <c r="BB50" s="149"/>
      <c r="BC50" s="149"/>
      <c r="BD50" s="149"/>
      <c r="BE50" s="149"/>
      <c r="BF50" s="149"/>
      <c r="BG50" s="149"/>
      <c r="BH50" s="150"/>
    </row>
    <row r="51" spans="1:60" ht="18" customHeight="1">
      <c r="A51" s="147"/>
      <c r="B51" s="148"/>
      <c r="C51" s="148"/>
      <c r="D51" s="148"/>
      <c r="E51" s="148"/>
      <c r="F51" s="148"/>
      <c r="G51" s="148"/>
      <c r="H51" s="148"/>
      <c r="I51" s="148"/>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c r="AN51" s="151"/>
      <c r="AO51" s="151"/>
      <c r="AP51" s="151"/>
      <c r="AQ51" s="151"/>
      <c r="AR51" s="151"/>
      <c r="AS51" s="151"/>
      <c r="AT51" s="151"/>
      <c r="AU51" s="151"/>
      <c r="AV51" s="151"/>
      <c r="AW51" s="151"/>
      <c r="AX51" s="151"/>
      <c r="AY51" s="151"/>
      <c r="AZ51" s="151"/>
      <c r="BA51" s="151"/>
      <c r="BB51" s="151"/>
      <c r="BC51" s="151"/>
      <c r="BD51" s="151"/>
      <c r="BE51" s="151"/>
      <c r="BF51" s="151"/>
      <c r="BG51" s="151"/>
      <c r="BH51" s="152"/>
    </row>
    <row r="52" spans="1:60" ht="7.5" customHeight="1">
      <c r="A52" s="35"/>
      <c r="B52" s="35"/>
      <c r="C52" s="35"/>
      <c r="D52" s="35"/>
      <c r="E52" s="35"/>
      <c r="F52" s="35"/>
      <c r="G52" s="35"/>
      <c r="H52" s="42"/>
      <c r="I52" s="43"/>
      <c r="J52" s="43"/>
      <c r="K52" s="43"/>
      <c r="L52" s="43"/>
      <c r="M52" s="43"/>
      <c r="N52" s="43"/>
      <c r="O52" s="43"/>
      <c r="P52" s="35"/>
      <c r="Q52" s="35"/>
      <c r="R52" s="35"/>
      <c r="S52" s="35"/>
      <c r="T52" s="35"/>
      <c r="U52" s="35"/>
      <c r="V52" s="35"/>
      <c r="W52" s="35"/>
      <c r="X52" s="42"/>
      <c r="Y52" s="43"/>
      <c r="Z52" s="43"/>
      <c r="AA52" s="43"/>
      <c r="AB52" s="43"/>
      <c r="AC52" s="43"/>
      <c r="AD52" s="43"/>
      <c r="AE52" s="43"/>
      <c r="AF52" s="35"/>
      <c r="AG52" s="35"/>
      <c r="AH52" s="35"/>
      <c r="AI52" s="35"/>
      <c r="AJ52" s="35"/>
      <c r="AK52" s="35"/>
      <c r="AL52" s="42"/>
      <c r="AM52" s="44"/>
      <c r="AN52" s="44"/>
      <c r="AO52" s="44"/>
      <c r="AP52" s="44"/>
      <c r="AQ52" s="44"/>
      <c r="AR52" s="44"/>
      <c r="AS52" s="35"/>
      <c r="AT52" s="35"/>
      <c r="AU52" s="35"/>
      <c r="AV52" s="35"/>
      <c r="AW52" s="35"/>
      <c r="AX52" s="35"/>
      <c r="AY52" s="35"/>
      <c r="AZ52" s="35"/>
      <c r="BA52" s="35"/>
      <c r="BB52" s="42"/>
      <c r="BC52" s="43"/>
      <c r="BD52" s="43"/>
      <c r="BE52" s="43"/>
      <c r="BF52" s="43"/>
      <c r="BG52" s="43"/>
      <c r="BH52" s="43"/>
    </row>
    <row r="53" spans="1:60" ht="15" customHeight="1">
      <c r="A53" s="121" t="s">
        <v>448</v>
      </c>
      <c r="B53" s="121"/>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c r="AX53" s="121"/>
      <c r="AY53" s="121"/>
      <c r="AZ53" s="121"/>
      <c r="BA53" s="121"/>
      <c r="BB53" s="121"/>
      <c r="BC53" s="121"/>
      <c r="BD53" s="121"/>
      <c r="BE53" s="121"/>
      <c r="BF53" s="121"/>
      <c r="BG53" s="121"/>
      <c r="BH53" s="121"/>
    </row>
    <row r="54" spans="1:60" ht="20.25" customHeight="1">
      <c r="A54" s="153"/>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5"/>
    </row>
    <row r="55" spans="1:60" ht="20.25" customHeight="1">
      <c r="A55" s="156"/>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8"/>
    </row>
    <row r="56" spans="1:60" ht="10.5" customHeight="1">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row>
    <row r="57" spans="1:60" ht="15" customHeight="1">
      <c r="A57" s="35"/>
      <c r="B57" s="35"/>
      <c r="C57" s="35"/>
      <c r="D57" s="35"/>
      <c r="E57" s="35"/>
      <c r="F57" s="35"/>
      <c r="G57" s="35"/>
      <c r="H57" s="35"/>
      <c r="I57" s="35"/>
      <c r="J57" s="35"/>
      <c r="K57" s="35"/>
      <c r="L57" s="35"/>
      <c r="M57" s="35"/>
      <c r="N57" s="35"/>
      <c r="O57" s="39"/>
      <c r="P57" s="39"/>
      <c r="Q57" s="45" t="s">
        <v>5</v>
      </c>
      <c r="R57" s="104"/>
      <c r="S57" s="104"/>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39"/>
      <c r="AS57" s="39"/>
      <c r="AT57" s="35"/>
      <c r="AU57" s="35"/>
      <c r="AV57" s="35"/>
      <c r="AW57" s="35"/>
      <c r="AX57" s="45" t="s">
        <v>6</v>
      </c>
      <c r="AY57" s="159"/>
      <c r="AZ57" s="159"/>
      <c r="BA57" s="159"/>
      <c r="BB57" s="159"/>
      <c r="BC57" s="159"/>
      <c r="BD57" s="159"/>
      <c r="BE57" s="159"/>
      <c r="BF57" s="159"/>
      <c r="BG57" s="159"/>
      <c r="BH57" s="159"/>
    </row>
    <row r="58" spans="1:60" ht="5.25" customHeight="1">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row>
  </sheetData>
  <sheetProtection algorithmName="SHA-512" hashValue="jok6bJKHKrMZDeimjQ9FfO58zGt3oxEOgdoV7CAItAz3Du/SVmduPiHOEW0y50TKM9YwKFUGwkugEPlYx6ajqQ==" saltValue="KNx5C9TsATS0u7MoxyWRyA==" spinCount="100000" sheet="1" objects="1" scenarios="1"/>
  <mergeCells count="91">
    <mergeCell ref="A50:I51"/>
    <mergeCell ref="J50:BH51"/>
    <mergeCell ref="A53:BH53"/>
    <mergeCell ref="A54:BH55"/>
    <mergeCell ref="R57:AQ57"/>
    <mergeCell ref="AY57:BH57"/>
    <mergeCell ref="A44:B45"/>
    <mergeCell ref="C44:I44"/>
    <mergeCell ref="J44:BH47"/>
    <mergeCell ref="C45:I45"/>
    <mergeCell ref="A46:B47"/>
    <mergeCell ref="C46:I46"/>
    <mergeCell ref="C47:I47"/>
    <mergeCell ref="A40:B41"/>
    <mergeCell ref="C40:I40"/>
    <mergeCell ref="J40:BH43"/>
    <mergeCell ref="C41:I41"/>
    <mergeCell ref="A42:B43"/>
    <mergeCell ref="C42:I42"/>
    <mergeCell ref="C43:I43"/>
    <mergeCell ref="A36:B37"/>
    <mergeCell ref="C36:I36"/>
    <mergeCell ref="J36:BH39"/>
    <mergeCell ref="C37:I37"/>
    <mergeCell ref="A38:B39"/>
    <mergeCell ref="C38:I38"/>
    <mergeCell ref="C39:I39"/>
    <mergeCell ref="A32:B33"/>
    <mergeCell ref="C32:I32"/>
    <mergeCell ref="J32:BH35"/>
    <mergeCell ref="C33:I33"/>
    <mergeCell ref="A34:B35"/>
    <mergeCell ref="C34:I34"/>
    <mergeCell ref="C35:I35"/>
    <mergeCell ref="A28:B29"/>
    <mergeCell ref="C28:I28"/>
    <mergeCell ref="J28:BH31"/>
    <mergeCell ref="C29:I29"/>
    <mergeCell ref="A30:B31"/>
    <mergeCell ref="C30:I30"/>
    <mergeCell ref="C31:I31"/>
    <mergeCell ref="A24:B25"/>
    <mergeCell ref="C24:I24"/>
    <mergeCell ref="J24:BH27"/>
    <mergeCell ref="C25:I25"/>
    <mergeCell ref="A26:B27"/>
    <mergeCell ref="C26:I26"/>
    <mergeCell ref="C27:I27"/>
    <mergeCell ref="T16:X16"/>
    <mergeCell ref="AQ16:AU16"/>
    <mergeCell ref="A18:BH19"/>
    <mergeCell ref="A20:B21"/>
    <mergeCell ref="C20:I20"/>
    <mergeCell ref="J20:BH23"/>
    <mergeCell ref="C21:I21"/>
    <mergeCell ref="A22:B23"/>
    <mergeCell ref="C22:I22"/>
    <mergeCell ref="C23:I23"/>
    <mergeCell ref="R10:AC10"/>
    <mergeCell ref="AW10:BH10"/>
    <mergeCell ref="R11:AC11"/>
    <mergeCell ref="AW11:BH11"/>
    <mergeCell ref="A13:H14"/>
    <mergeCell ref="I13:O14"/>
    <mergeCell ref="P13:X14"/>
    <mergeCell ref="Y13:AE14"/>
    <mergeCell ref="AF13:AL14"/>
    <mergeCell ref="AM13:AR14"/>
    <mergeCell ref="BC13:BH14"/>
    <mergeCell ref="F9:G9"/>
    <mergeCell ref="F5:X5"/>
    <mergeCell ref="AE5:AX5"/>
    <mergeCell ref="BD5:BH5"/>
    <mergeCell ref="D6:AE6"/>
    <mergeCell ref="AF6:AI6"/>
    <mergeCell ref="AJ6:AP6"/>
    <mergeCell ref="AQ6:AS6"/>
    <mergeCell ref="AT6:AV6"/>
    <mergeCell ref="AW6:AY6"/>
    <mergeCell ref="AZ6:BB6"/>
    <mergeCell ref="BC6:BE6"/>
    <mergeCell ref="BF6:BH6"/>
    <mergeCell ref="F7:Q7"/>
    <mergeCell ref="AP7:BH7"/>
    <mergeCell ref="T8:BH8"/>
    <mergeCell ref="A1:BH1"/>
    <mergeCell ref="A2:BH2"/>
    <mergeCell ref="A3:BH3"/>
    <mergeCell ref="K4:T4"/>
    <mergeCell ref="AH4:AV4"/>
    <mergeCell ref="AW4:BH4"/>
  </mergeCells>
  <conditionalFormatting sqref="A10:M10 O10:BH10 A11:BH11 AF13:BH14">
    <cfRule type="expression" dxfId="22" priority="20">
      <formula>$F$7="Operations Suspended"</formula>
    </cfRule>
  </conditionalFormatting>
  <conditionalFormatting sqref="A10:M10 O10:BH10 A11:BH12">
    <cfRule type="expression" dxfId="21" priority="13">
      <formula>$F$7="Frac Prep"</formula>
    </cfRule>
    <cfRule type="expression" dxfId="20" priority="14">
      <formula>$F$7="Frac"</formula>
    </cfRule>
  </conditionalFormatting>
  <conditionalFormatting sqref="A10:M10 O10:BH10 A11:BH14">
    <cfRule type="expression" dxfId="19" priority="17">
      <formula>$F$7="Flowback"</formula>
    </cfRule>
    <cfRule type="expression" dxfId="18" priority="21">
      <formula>$F$7=""</formula>
    </cfRule>
  </conditionalFormatting>
  <conditionalFormatting sqref="A10:M10 O10:BH10 A11:BH16">
    <cfRule type="expression" dxfId="17" priority="2">
      <formula>$F$7="Other"</formula>
    </cfRule>
    <cfRule type="expression" dxfId="16" priority="3">
      <formula>$F$7="Plug &amp; Abandonment"</formula>
    </cfRule>
  </conditionalFormatting>
  <conditionalFormatting sqref="A13:AF13 AM13 AS13:BC13 AS14:BB14 A14:AE14">
    <cfRule type="expression" dxfId="15" priority="19">
      <formula>$F$7="Drillout/Flowback"</formula>
    </cfRule>
  </conditionalFormatting>
  <conditionalFormatting sqref="A11:BH14 A10:M10 O10:BH10">
    <cfRule type="expression" dxfId="14" priority="5">
      <formula>$F$7="Completion"</formula>
    </cfRule>
  </conditionalFormatting>
  <conditionalFormatting sqref="A13:BH14">
    <cfRule type="expression" dxfId="13" priority="16">
      <formula>$F$7="Drillout"</formula>
    </cfRule>
  </conditionalFormatting>
  <conditionalFormatting sqref="A13:BH17">
    <cfRule type="expression" dxfId="12" priority="4">
      <formula>$F$7="Workover"</formula>
    </cfRule>
  </conditionalFormatting>
  <conditionalFormatting sqref="A16:BH16">
    <cfRule type="expression" dxfId="11" priority="6">
      <formula>$F$7="Operations Suspended"</formula>
    </cfRule>
    <cfRule type="expression" dxfId="10" priority="7">
      <formula>$F$7="Well TD"</formula>
    </cfRule>
    <cfRule type="expression" dxfId="9" priority="8">
      <formula>$F$7="Drilling"</formula>
    </cfRule>
    <cfRule type="expression" dxfId="8" priority="9">
      <formula>$F$7=""</formula>
    </cfRule>
  </conditionalFormatting>
  <conditionalFormatting sqref="I13:O14 Y13:AE14">
    <cfRule type="expression" dxfId="7" priority="1">
      <formula>$F$7="Operations Suspended"</formula>
    </cfRule>
    <cfRule type="expression" dxfId="6" priority="15">
      <formula>$F$7="Well TD"</formula>
    </cfRule>
    <cfRule type="expression" dxfId="5" priority="22">
      <formula>$F$7=""</formula>
    </cfRule>
    <cfRule type="expression" dxfId="4" priority="23">
      <formula>$F$7="Drilling"</formula>
    </cfRule>
  </conditionalFormatting>
  <conditionalFormatting sqref="AF13:BH14">
    <cfRule type="expression" dxfId="3" priority="11">
      <formula>$F$7="Frac Prep"</formula>
    </cfRule>
    <cfRule type="expression" dxfId="2" priority="18">
      <formula>$F$7="Well TD"</formula>
    </cfRule>
  </conditionalFormatting>
  <conditionalFormatting sqref="BC13:BH14">
    <cfRule type="expression" dxfId="1" priority="10">
      <formula>$F$7="Frac"</formula>
    </cfRule>
  </conditionalFormatting>
  <pageMargins left="0.45" right="0.45" top="0.5" bottom="0.5" header="0.3" footer="0.3"/>
  <pageSetup scale="95" fitToHeight="0" orientation="portrait" r:id="rId1"/>
  <headerFooter>
    <oddFooter>&amp;R&amp;G</oddFooter>
  </headerFooter>
  <legacy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12" id="{4D782E20-3E62-4A29-868B-B3F76E179D63}">
            <xm:f>'Well Summary'!$E$7:$AD$7=""</xm:f>
            <x14:dxf>
              <font>
                <color theme="0"/>
              </font>
            </x14:dxf>
          </x14:cfRule>
          <xm:sqref>T8:BH8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'Office Use'!$I$3:$I$13</xm:f>
          </x14:formula1>
          <xm:sqref>F7:Q7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Blank Weekly</vt:lpstr>
      <vt:lpstr>mm.dd.yy</vt:lpstr>
      <vt:lpstr>BOP Aff</vt:lpstr>
      <vt:lpstr>Well Summary</vt:lpstr>
      <vt:lpstr>Surf Csg Aff</vt:lpstr>
      <vt:lpstr>Int 1 Csg Aff</vt:lpstr>
      <vt:lpstr>Int 2 Csg Aff</vt:lpstr>
      <vt:lpstr>Prod Csg Aff</vt:lpstr>
      <vt:lpstr>Instructions</vt:lpstr>
      <vt:lpstr>Office Use</vt:lpstr>
      <vt:lpstr>Blank Weekly DNU</vt:lpstr>
      <vt:lpstr>'Blank Weekly'!Print_Area</vt:lpstr>
      <vt:lpstr>'Blank Weekly DNU'!Print_Area</vt:lpstr>
      <vt:lpstr>'BOP Aff'!Print_Area</vt:lpstr>
      <vt:lpstr>'Int 1 Csg Aff'!Print_Area</vt:lpstr>
      <vt:lpstr>'Int 2 Csg Aff'!Print_Area</vt:lpstr>
      <vt:lpstr>mm.dd.yy!Print_Area</vt:lpstr>
      <vt:lpstr>'Prod Csg Aff'!Print_Area</vt:lpstr>
      <vt:lpstr>'Surf Csg Aff'!Print_Area</vt:lpstr>
      <vt:lpstr>'Well 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 Pazos</dc:creator>
  <cp:lastModifiedBy>Christopher Sandoz</cp:lastModifiedBy>
  <cp:lastPrinted>2025-11-07T18:56:02Z</cp:lastPrinted>
  <dcterms:created xsi:type="dcterms:W3CDTF">1996-10-14T23:33:28Z</dcterms:created>
  <dcterms:modified xsi:type="dcterms:W3CDTF">2026-10-16T14:46:50Z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